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8" windowWidth="14808" windowHeight="7836"/>
  </bookViews>
  <sheets>
    <sheet name="الغلاف" sheetId="12" r:id="rId1"/>
    <sheet name="السجلات والمستندات" sheetId="2" r:id="rId2"/>
    <sheet name="تقرير الإيرادات والتبرعات" sheetId="3" r:id="rId3"/>
    <sheet name="تقرير المصروفات" sheetId="11" r:id="rId4"/>
    <sheet name="الملاحظات" sheetId="13" r:id="rId5"/>
    <sheet name="بيانات الأصول " sheetId="6" r:id="rId6"/>
    <sheet name="بيانات الإلتزامات وصافي الأصول" sheetId="7" r:id="rId7"/>
    <sheet name="مصاريف الزكاة" sheetId="8" r:id="rId8"/>
    <sheet name="تقري إيرادات ومصروفات مقيدة" sheetId="10" r:id="rId9"/>
  </sheets>
  <definedNames>
    <definedName name="_xlnm.Print_Area" localSheetId="0">الغلاف!$A$1:$Q$24</definedName>
    <definedName name="_xlnm.Print_Area" localSheetId="8">'تقري إيرادات ومصروفات مقيدة'!$A$1:$Q$63</definedName>
    <definedName name="_xlnm.Print_Area" localSheetId="3">'تقرير المصروفات'!$A$1:$J$293</definedName>
  </definedNames>
  <calcPr calcId="144525"/>
</workbook>
</file>

<file path=xl/calcChain.xml><?xml version="1.0" encoding="utf-8"?>
<calcChain xmlns="http://schemas.openxmlformats.org/spreadsheetml/2006/main">
  <c r="E222" i="11" l="1"/>
  <c r="C22" i="11" l="1"/>
  <c r="C60" i="11" l="1"/>
  <c r="C112" i="11"/>
  <c r="C109" i="11" s="1"/>
  <c r="C97" i="11" l="1"/>
  <c r="D39" i="11"/>
  <c r="C47" i="11" l="1"/>
  <c r="C46" i="11"/>
  <c r="C231" i="11"/>
  <c r="C36" i="11"/>
  <c r="C34" i="11"/>
  <c r="J287" i="11"/>
  <c r="I287" i="11"/>
  <c r="H287" i="11"/>
  <c r="H286" i="11" s="1"/>
  <c r="H285" i="11" s="1"/>
  <c r="G287" i="11"/>
  <c r="F287" i="11"/>
  <c r="F286" i="11" s="1"/>
  <c r="F285" i="11" s="1"/>
  <c r="E287" i="11"/>
  <c r="D287" i="11"/>
  <c r="D286" i="11" s="1"/>
  <c r="D285" i="11" s="1"/>
  <c r="C287" i="11"/>
  <c r="J286" i="11"/>
  <c r="I286" i="11"/>
  <c r="I285" i="11" s="1"/>
  <c r="G286" i="11"/>
  <c r="G285" i="11" s="1"/>
  <c r="E286" i="11"/>
  <c r="C286" i="11"/>
  <c r="C285" i="11" s="1"/>
  <c r="J285" i="11"/>
  <c r="E285" i="11"/>
  <c r="J280" i="11"/>
  <c r="I280" i="11"/>
  <c r="H280" i="11"/>
  <c r="G280" i="11"/>
  <c r="F280" i="11"/>
  <c r="E280" i="11"/>
  <c r="D280" i="11"/>
  <c r="C280" i="11"/>
  <c r="J278" i="11"/>
  <c r="I278" i="11"/>
  <c r="H278" i="11"/>
  <c r="G278" i="11"/>
  <c r="F278" i="11"/>
  <c r="E278" i="11"/>
  <c r="D278" i="11"/>
  <c r="C278" i="11"/>
  <c r="J276" i="11"/>
  <c r="I276" i="11"/>
  <c r="H276" i="11"/>
  <c r="G276" i="11"/>
  <c r="F276" i="11"/>
  <c r="E276" i="11"/>
  <c r="D276" i="11"/>
  <c r="C276" i="11"/>
  <c r="J272" i="11"/>
  <c r="I272" i="11"/>
  <c r="H272" i="11"/>
  <c r="G272" i="11"/>
  <c r="F272" i="11"/>
  <c r="E272" i="11"/>
  <c r="D272" i="11"/>
  <c r="C272" i="11"/>
  <c r="J266" i="11"/>
  <c r="I266" i="11"/>
  <c r="H266" i="11"/>
  <c r="G266" i="11"/>
  <c r="F266" i="11"/>
  <c r="E266" i="11"/>
  <c r="D266" i="11"/>
  <c r="C266" i="11"/>
  <c r="J264" i="11"/>
  <c r="I264" i="11"/>
  <c r="H264" i="11"/>
  <c r="G264" i="11"/>
  <c r="F264" i="11"/>
  <c r="E264" i="11"/>
  <c r="D264" i="11"/>
  <c r="C264" i="11"/>
  <c r="J260" i="11"/>
  <c r="I260" i="11"/>
  <c r="H260" i="11"/>
  <c r="G260" i="11"/>
  <c r="F260" i="11"/>
  <c r="E260" i="11"/>
  <c r="D260" i="11"/>
  <c r="C260" i="11"/>
  <c r="J258" i="11"/>
  <c r="I258" i="11"/>
  <c r="H258" i="11"/>
  <c r="G258" i="11"/>
  <c r="F258" i="11"/>
  <c r="E258" i="11"/>
  <c r="D258" i="11"/>
  <c r="C258" i="11"/>
  <c r="J257" i="11"/>
  <c r="I257" i="11"/>
  <c r="H257" i="11"/>
  <c r="G257" i="11"/>
  <c r="G256" i="11" s="1"/>
  <c r="F257" i="11"/>
  <c r="E257" i="11"/>
  <c r="D257" i="11"/>
  <c r="D256" i="11" s="1"/>
  <c r="C257" i="11"/>
  <c r="C256" i="11" s="1"/>
  <c r="J256" i="11"/>
  <c r="I256" i="11"/>
  <c r="H256" i="11"/>
  <c r="F256" i="11"/>
  <c r="E256" i="11"/>
  <c r="J254" i="11"/>
  <c r="I254" i="11"/>
  <c r="H254" i="11"/>
  <c r="G254" i="11"/>
  <c r="F254" i="11"/>
  <c r="E254" i="11"/>
  <c r="D254" i="11"/>
  <c r="C254" i="11"/>
  <c r="J252" i="11"/>
  <c r="I252" i="11"/>
  <c r="H252" i="11"/>
  <c r="G252" i="11"/>
  <c r="F252" i="11"/>
  <c r="F249" i="11" s="1"/>
  <c r="E252" i="11"/>
  <c r="D252" i="11"/>
  <c r="C252" i="11"/>
  <c r="C251" i="11"/>
  <c r="C250" i="11" s="1"/>
  <c r="J250" i="11"/>
  <c r="I250" i="11"/>
  <c r="H250" i="11"/>
  <c r="H249" i="11" s="1"/>
  <c r="G250" i="11"/>
  <c r="F250" i="11"/>
  <c r="E250" i="11"/>
  <c r="D250" i="11"/>
  <c r="J249" i="11"/>
  <c r="J238" i="11"/>
  <c r="I238" i="11"/>
  <c r="H238" i="11"/>
  <c r="G238" i="11"/>
  <c r="F238" i="11"/>
  <c r="E238" i="11"/>
  <c r="D238" i="11"/>
  <c r="C238" i="11"/>
  <c r="J232" i="11"/>
  <c r="I232" i="11"/>
  <c r="H232" i="11"/>
  <c r="G232" i="11"/>
  <c r="F232" i="11"/>
  <c r="E232" i="11"/>
  <c r="D232" i="11"/>
  <c r="C232" i="11"/>
  <c r="C226" i="11"/>
  <c r="J223" i="11"/>
  <c r="I223" i="11"/>
  <c r="H223" i="11"/>
  <c r="G223" i="11"/>
  <c r="F223" i="11"/>
  <c r="D223" i="11"/>
  <c r="C222" i="11"/>
  <c r="C221" i="11"/>
  <c r="C220" i="11"/>
  <c r="C219" i="11"/>
  <c r="C218" i="11"/>
  <c r="C217" i="11"/>
  <c r="C216" i="11"/>
  <c r="C215" i="11"/>
  <c r="J214" i="11"/>
  <c r="I214" i="11"/>
  <c r="H214" i="11"/>
  <c r="G214" i="11"/>
  <c r="F214" i="11"/>
  <c r="E214" i="11"/>
  <c r="D214" i="11"/>
  <c r="J212" i="11"/>
  <c r="I212" i="11"/>
  <c r="H212" i="11"/>
  <c r="G212" i="11"/>
  <c r="F212" i="11"/>
  <c r="E212" i="11"/>
  <c r="D212" i="11"/>
  <c r="C212" i="11"/>
  <c r="J207" i="11"/>
  <c r="I207" i="11"/>
  <c r="H207" i="11"/>
  <c r="G207" i="11"/>
  <c r="F207" i="11"/>
  <c r="E207" i="11"/>
  <c r="D207" i="11"/>
  <c r="C207" i="11"/>
  <c r="J203" i="11"/>
  <c r="I203" i="11"/>
  <c r="H203" i="11"/>
  <c r="G203" i="11"/>
  <c r="F203" i="11"/>
  <c r="E203" i="11"/>
  <c r="D203" i="11"/>
  <c r="C203" i="11"/>
  <c r="J201" i="11"/>
  <c r="I201" i="11"/>
  <c r="H201" i="11"/>
  <c r="G201" i="11"/>
  <c r="F201" i="11"/>
  <c r="E201" i="11"/>
  <c r="D201" i="11"/>
  <c r="C201" i="11"/>
  <c r="J193" i="11"/>
  <c r="I193" i="11"/>
  <c r="H193" i="11"/>
  <c r="G193" i="11"/>
  <c r="F193" i="11"/>
  <c r="E193" i="11"/>
  <c r="D193" i="11"/>
  <c r="C193" i="11"/>
  <c r="J191" i="11"/>
  <c r="I191" i="11"/>
  <c r="H191" i="11"/>
  <c r="H190" i="11" s="1"/>
  <c r="G191" i="11"/>
  <c r="G190" i="11" s="1"/>
  <c r="F191" i="11"/>
  <c r="F190" i="11" s="1"/>
  <c r="E191" i="11"/>
  <c r="E190" i="11" s="1"/>
  <c r="D191" i="11"/>
  <c r="C191" i="11"/>
  <c r="C190" i="11" s="1"/>
  <c r="J190" i="11"/>
  <c r="I190" i="11"/>
  <c r="D190" i="11"/>
  <c r="J183" i="11"/>
  <c r="I183" i="11"/>
  <c r="H183" i="11"/>
  <c r="G183" i="11"/>
  <c r="F183" i="11"/>
  <c r="E183" i="11"/>
  <c r="D183" i="11"/>
  <c r="C183" i="11"/>
  <c r="J171" i="11"/>
  <c r="I171" i="11"/>
  <c r="H171" i="11"/>
  <c r="G171" i="11"/>
  <c r="F171" i="11"/>
  <c r="E171" i="11"/>
  <c r="D171" i="11"/>
  <c r="C171" i="11"/>
  <c r="J169" i="11"/>
  <c r="I169" i="11"/>
  <c r="H169" i="11"/>
  <c r="G169" i="11"/>
  <c r="F169" i="11"/>
  <c r="E169" i="11"/>
  <c r="D169" i="11"/>
  <c r="C169" i="11"/>
  <c r="J167" i="11"/>
  <c r="I167" i="11"/>
  <c r="H167" i="11"/>
  <c r="G167" i="11"/>
  <c r="F167" i="11"/>
  <c r="E167" i="11"/>
  <c r="D167" i="11"/>
  <c r="C167" i="11"/>
  <c r="J165" i="11"/>
  <c r="I165" i="11"/>
  <c r="H165" i="11"/>
  <c r="G165" i="11"/>
  <c r="F165" i="11"/>
  <c r="E165" i="11"/>
  <c r="D165" i="11"/>
  <c r="C165" i="11"/>
  <c r="J163" i="11"/>
  <c r="I163" i="11"/>
  <c r="H163" i="11"/>
  <c r="G163" i="11"/>
  <c r="F163" i="11"/>
  <c r="E163" i="11"/>
  <c r="D163" i="11"/>
  <c r="C163" i="11"/>
  <c r="J161" i="11"/>
  <c r="I161" i="11"/>
  <c r="H161" i="11"/>
  <c r="G161" i="11"/>
  <c r="F161" i="11"/>
  <c r="E161" i="11"/>
  <c r="D161" i="11"/>
  <c r="C161" i="11"/>
  <c r="J159" i="11"/>
  <c r="I159" i="11"/>
  <c r="H159" i="11"/>
  <c r="G159" i="11"/>
  <c r="F159" i="11"/>
  <c r="E159" i="11"/>
  <c r="D159" i="11"/>
  <c r="C159" i="11"/>
  <c r="J157" i="11"/>
  <c r="I157" i="11"/>
  <c r="H157" i="11"/>
  <c r="G157" i="11"/>
  <c r="F157" i="11"/>
  <c r="E157" i="11"/>
  <c r="D157" i="11"/>
  <c r="C157" i="11"/>
  <c r="J155" i="11"/>
  <c r="I155" i="11"/>
  <c r="H155" i="11"/>
  <c r="G155" i="11"/>
  <c r="F155" i="11"/>
  <c r="E155" i="11"/>
  <c r="D155" i="11"/>
  <c r="C155" i="11"/>
  <c r="J150" i="11"/>
  <c r="I150" i="11"/>
  <c r="H150" i="11"/>
  <c r="G150" i="11"/>
  <c r="F150" i="11"/>
  <c r="E150" i="11"/>
  <c r="D150" i="11"/>
  <c r="C150" i="11"/>
  <c r="J144" i="11"/>
  <c r="I144" i="11"/>
  <c r="H144" i="11"/>
  <c r="G144" i="11"/>
  <c r="F144" i="11"/>
  <c r="E144" i="11"/>
  <c r="D144" i="11"/>
  <c r="C144" i="11"/>
  <c r="J137" i="11"/>
  <c r="I137" i="11"/>
  <c r="H137" i="11"/>
  <c r="G137" i="11"/>
  <c r="F137" i="11"/>
  <c r="E137" i="11"/>
  <c r="D137" i="11"/>
  <c r="C137" i="11"/>
  <c r="J135" i="11"/>
  <c r="I135" i="11"/>
  <c r="H135" i="11"/>
  <c r="G135" i="11"/>
  <c r="F135" i="11"/>
  <c r="E135" i="11"/>
  <c r="D135" i="11"/>
  <c r="C135" i="11"/>
  <c r="J134" i="11"/>
  <c r="I134" i="11"/>
  <c r="H134" i="11"/>
  <c r="G134" i="11"/>
  <c r="F134" i="11"/>
  <c r="E134" i="11"/>
  <c r="D134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J118" i="11"/>
  <c r="I118" i="11"/>
  <c r="H118" i="11"/>
  <c r="G118" i="11"/>
  <c r="F118" i="11"/>
  <c r="E118" i="11"/>
  <c r="D118" i="11"/>
  <c r="J113" i="11"/>
  <c r="I113" i="11"/>
  <c r="H113" i="11"/>
  <c r="G113" i="11"/>
  <c r="F113" i="11"/>
  <c r="E113" i="11"/>
  <c r="D113" i="11"/>
  <c r="C113" i="11"/>
  <c r="J109" i="11"/>
  <c r="I109" i="11"/>
  <c r="H109" i="11"/>
  <c r="G109" i="11"/>
  <c r="F109" i="11"/>
  <c r="E109" i="11"/>
  <c r="D88" i="11"/>
  <c r="J100" i="11"/>
  <c r="I100" i="11"/>
  <c r="H100" i="11"/>
  <c r="G100" i="11"/>
  <c r="F100" i="11"/>
  <c r="E100" i="11"/>
  <c r="C100" i="11"/>
  <c r="C99" i="11"/>
  <c r="C98" i="11"/>
  <c r="J93" i="11"/>
  <c r="I93" i="11"/>
  <c r="H93" i="11"/>
  <c r="G93" i="11"/>
  <c r="F93" i="11"/>
  <c r="E93" i="11"/>
  <c r="C93" i="11"/>
  <c r="C92" i="11"/>
  <c r="C91" i="11"/>
  <c r="C89" i="11"/>
  <c r="J86" i="11"/>
  <c r="I86" i="11"/>
  <c r="H86" i="11"/>
  <c r="G86" i="11"/>
  <c r="F86" i="11"/>
  <c r="E86" i="11"/>
  <c r="D86" i="11"/>
  <c r="C86" i="11"/>
  <c r="J84" i="11"/>
  <c r="I84" i="11"/>
  <c r="H84" i="11"/>
  <c r="G84" i="11"/>
  <c r="F84" i="11"/>
  <c r="E84" i="11"/>
  <c r="D84" i="11"/>
  <c r="C84" i="11"/>
  <c r="J82" i="11"/>
  <c r="I82" i="11"/>
  <c r="H82" i="11"/>
  <c r="G82" i="11"/>
  <c r="F82" i="11"/>
  <c r="E82" i="11"/>
  <c r="D82" i="11"/>
  <c r="C82" i="11"/>
  <c r="J80" i="11"/>
  <c r="I80" i="11"/>
  <c r="H80" i="11"/>
  <c r="G80" i="11"/>
  <c r="F80" i="11"/>
  <c r="E80" i="11"/>
  <c r="D80" i="11"/>
  <c r="C80" i="11"/>
  <c r="J78" i="11"/>
  <c r="I78" i="11"/>
  <c r="H78" i="11"/>
  <c r="G78" i="11"/>
  <c r="F78" i="11"/>
  <c r="E78" i="11"/>
  <c r="D78" i="11"/>
  <c r="C78" i="11"/>
  <c r="J76" i="11"/>
  <c r="I76" i="11"/>
  <c r="H76" i="11"/>
  <c r="G76" i="11"/>
  <c r="F76" i="11"/>
  <c r="E76" i="11"/>
  <c r="D76" i="11"/>
  <c r="C76" i="11"/>
  <c r="J74" i="11"/>
  <c r="I74" i="11"/>
  <c r="H74" i="11"/>
  <c r="G74" i="11"/>
  <c r="F74" i="11"/>
  <c r="E74" i="11"/>
  <c r="D74" i="11"/>
  <c r="C74" i="11"/>
  <c r="J72" i="11"/>
  <c r="I72" i="11"/>
  <c r="H72" i="11"/>
  <c r="G72" i="11"/>
  <c r="F72" i="11"/>
  <c r="E72" i="11"/>
  <c r="D72" i="11"/>
  <c r="C72" i="11"/>
  <c r="C67" i="11"/>
  <c r="J66" i="11"/>
  <c r="I66" i="11"/>
  <c r="H66" i="11"/>
  <c r="G66" i="11"/>
  <c r="F66" i="11"/>
  <c r="E66" i="11"/>
  <c r="D66" i="11"/>
  <c r="C66" i="11"/>
  <c r="J59" i="11"/>
  <c r="I59" i="11"/>
  <c r="H59" i="11"/>
  <c r="G59" i="11"/>
  <c r="F59" i="11"/>
  <c r="E59" i="11"/>
  <c r="D59" i="11"/>
  <c r="C59" i="11"/>
  <c r="C53" i="11"/>
  <c r="C52" i="11" s="1"/>
  <c r="J52" i="11"/>
  <c r="I52" i="11"/>
  <c r="H52" i="11"/>
  <c r="G52" i="11"/>
  <c r="F52" i="11"/>
  <c r="E52" i="11"/>
  <c r="D52" i="11"/>
  <c r="J50" i="11"/>
  <c r="I50" i="11"/>
  <c r="H50" i="11"/>
  <c r="G50" i="11"/>
  <c r="F50" i="11"/>
  <c r="E50" i="11"/>
  <c r="D50" i="11"/>
  <c r="C50" i="11"/>
  <c r="C48" i="11"/>
  <c r="C45" i="11"/>
  <c r="C43" i="11"/>
  <c r="C42" i="11"/>
  <c r="C40" i="11"/>
  <c r="J39" i="11"/>
  <c r="I39" i="11"/>
  <c r="H39" i="11"/>
  <c r="G39" i="11"/>
  <c r="F39" i="11"/>
  <c r="E39" i="11"/>
  <c r="C35" i="11"/>
  <c r="C19" i="11"/>
  <c r="J17" i="11"/>
  <c r="I17" i="11"/>
  <c r="H17" i="11"/>
  <c r="G17" i="11"/>
  <c r="F17" i="11"/>
  <c r="E17" i="11"/>
  <c r="D17" i="11"/>
  <c r="C16" i="11"/>
  <c r="C9" i="11"/>
  <c r="J8" i="11"/>
  <c r="I8" i="11"/>
  <c r="H8" i="11"/>
  <c r="G8" i="11"/>
  <c r="F8" i="11"/>
  <c r="E8" i="11"/>
  <c r="D8" i="11"/>
  <c r="E249" i="11" l="1"/>
  <c r="I249" i="11"/>
  <c r="C88" i="11"/>
  <c r="F7" i="11"/>
  <c r="J7" i="11"/>
  <c r="E88" i="11"/>
  <c r="I88" i="11"/>
  <c r="I211" i="11"/>
  <c r="I210" i="11" s="1"/>
  <c r="E49" i="11"/>
  <c r="F88" i="11"/>
  <c r="J88" i="11"/>
  <c r="F211" i="11"/>
  <c r="F210" i="11" s="1"/>
  <c r="D249" i="11"/>
  <c r="C223" i="11"/>
  <c r="E7" i="11"/>
  <c r="I7" i="11"/>
  <c r="C8" i="11"/>
  <c r="G7" i="11"/>
  <c r="F49" i="11"/>
  <c r="J49" i="11"/>
  <c r="I49" i="11"/>
  <c r="H88" i="11"/>
  <c r="G88" i="11"/>
  <c r="J211" i="11"/>
  <c r="J210" i="11" s="1"/>
  <c r="G211" i="11"/>
  <c r="E211" i="11"/>
  <c r="G249" i="11"/>
  <c r="H49" i="11"/>
  <c r="H7" i="11"/>
  <c r="C17" i="11"/>
  <c r="C118" i="11"/>
  <c r="C214" i="11"/>
  <c r="D211" i="11"/>
  <c r="D210" i="11" s="1"/>
  <c r="H211" i="11"/>
  <c r="H210" i="11" s="1"/>
  <c r="C249" i="11"/>
  <c r="C39" i="11"/>
  <c r="D38" i="11"/>
  <c r="D296" i="11" s="1"/>
  <c r="C49" i="11"/>
  <c r="G49" i="11"/>
  <c r="D7" i="11"/>
  <c r="E210" i="11" l="1"/>
  <c r="C211" i="11"/>
  <c r="C210" i="11" s="1"/>
  <c r="E38" i="11"/>
  <c r="E6" i="11" s="1"/>
  <c r="H38" i="11"/>
  <c r="G38" i="11"/>
  <c r="G6" i="11" s="1"/>
  <c r="I38" i="11"/>
  <c r="J38" i="11"/>
  <c r="J6" i="11" s="1"/>
  <c r="J5" i="11" s="1"/>
  <c r="J293" i="11" s="1"/>
  <c r="F38" i="11"/>
  <c r="F6" i="11" s="1"/>
  <c r="F5" i="11" s="1"/>
  <c r="F293" i="11" s="1"/>
  <c r="G210" i="11"/>
  <c r="I6" i="11"/>
  <c r="I5" i="11" s="1"/>
  <c r="I293" i="11" s="1"/>
  <c r="C7" i="11"/>
  <c r="H6" i="11"/>
  <c r="H5" i="11" s="1"/>
  <c r="H293" i="11" s="1"/>
  <c r="D6" i="11"/>
  <c r="D5" i="11" s="1"/>
  <c r="D293" i="11" s="1"/>
  <c r="C38" i="11"/>
  <c r="E5" i="11" l="1"/>
  <c r="E293" i="11" s="1"/>
  <c r="C6" i="11"/>
  <c r="C5" i="11" s="1"/>
  <c r="C293" i="11" s="1"/>
  <c r="G5" i="11"/>
  <c r="G293" i="11" s="1"/>
  <c r="C295" i="11" s="1"/>
  <c r="C294" i="11"/>
  <c r="N50" i="10" l="1"/>
  <c r="N52" i="10" s="1"/>
  <c r="H50" i="10"/>
  <c r="D50" i="10"/>
  <c r="L49" i="10"/>
  <c r="P49" i="10" s="1"/>
  <c r="P48" i="10"/>
  <c r="J48" i="10"/>
  <c r="J50" i="10" s="1"/>
  <c r="J52" i="10" s="1"/>
  <c r="P47" i="10"/>
  <c r="L46" i="10"/>
  <c r="P46" i="10" s="1"/>
  <c r="L45" i="10"/>
  <c r="P45" i="10" s="1"/>
  <c r="L44" i="10"/>
  <c r="P44" i="10" s="1"/>
  <c r="L43" i="10"/>
  <c r="P43" i="10" s="1"/>
  <c r="L42" i="10"/>
  <c r="P42" i="10" s="1"/>
  <c r="L41" i="10"/>
  <c r="P41" i="10" s="1"/>
  <c r="L40" i="10"/>
  <c r="P40" i="10" s="1"/>
  <c r="P39" i="10"/>
  <c r="L39" i="10"/>
  <c r="L38" i="10"/>
  <c r="P38" i="10" s="1"/>
  <c r="L37" i="10"/>
  <c r="P37" i="10" s="1"/>
  <c r="L36" i="10"/>
  <c r="P36" i="10" s="1"/>
  <c r="L35" i="10"/>
  <c r="P35" i="10" s="1"/>
  <c r="L34" i="10"/>
  <c r="P34" i="10" s="1"/>
  <c r="L33" i="10"/>
  <c r="P33" i="10" s="1"/>
  <c r="L32" i="10"/>
  <c r="P32" i="10" s="1"/>
  <c r="L31" i="10"/>
  <c r="P31" i="10" s="1"/>
  <c r="L30" i="10"/>
  <c r="P30" i="10" s="1"/>
  <c r="L29" i="10"/>
  <c r="P29" i="10" s="1"/>
  <c r="L28" i="10"/>
  <c r="P28" i="10" s="1"/>
  <c r="L27" i="10"/>
  <c r="P27" i="10" s="1"/>
  <c r="L26" i="10"/>
  <c r="P26" i="10" s="1"/>
  <c r="L25" i="10"/>
  <c r="P25" i="10" s="1"/>
  <c r="L24" i="10"/>
  <c r="P24" i="10" s="1"/>
  <c r="L23" i="10"/>
  <c r="P23" i="10" s="1"/>
  <c r="L22" i="10"/>
  <c r="P22" i="10" s="1"/>
  <c r="L21" i="10"/>
  <c r="P21" i="10" s="1"/>
  <c r="L20" i="10"/>
  <c r="P20" i="10" s="1"/>
  <c r="L19" i="10"/>
  <c r="P19" i="10" s="1"/>
  <c r="L18" i="10"/>
  <c r="P18" i="10" s="1"/>
  <c r="L17" i="10"/>
  <c r="P17" i="10" s="1"/>
  <c r="L16" i="10"/>
  <c r="P16" i="10" s="1"/>
  <c r="L15" i="10"/>
  <c r="P15" i="10" s="1"/>
  <c r="L14" i="10"/>
  <c r="P14" i="10" s="1"/>
  <c r="L13" i="10"/>
  <c r="P13" i="10" s="1"/>
  <c r="L12" i="10"/>
  <c r="P12" i="10" s="1"/>
  <c r="L11" i="10"/>
  <c r="P11" i="10" s="1"/>
  <c r="L10" i="10"/>
  <c r="P10" i="10" s="1"/>
  <c r="L9" i="10"/>
  <c r="P9" i="10" s="1"/>
  <c r="L8" i="10"/>
  <c r="P8" i="10" s="1"/>
  <c r="L7" i="10"/>
  <c r="P7" i="10" s="1"/>
  <c r="L50" i="10" l="1"/>
  <c r="L52" i="10" s="1"/>
  <c r="P50" i="10"/>
  <c r="P52" i="10" s="1"/>
  <c r="F29" i="7" l="1"/>
  <c r="E29" i="7"/>
  <c r="F23" i="7"/>
  <c r="E23" i="7"/>
  <c r="F13" i="7"/>
  <c r="E13" i="7"/>
  <c r="E31" i="6"/>
  <c r="D31" i="6"/>
  <c r="E22" i="6"/>
  <c r="D22" i="6"/>
  <c r="E15" i="6"/>
  <c r="D15" i="6"/>
  <c r="F26" i="3"/>
  <c r="H26" i="3"/>
  <c r="I26" i="3"/>
  <c r="K26" i="3"/>
  <c r="L26" i="3"/>
  <c r="E25" i="3"/>
  <c r="F25" i="3"/>
  <c r="G25" i="3"/>
  <c r="H25" i="3"/>
  <c r="I25" i="3"/>
  <c r="J25" i="3"/>
  <c r="J26" i="3" s="1"/>
  <c r="K25" i="3"/>
  <c r="L25" i="3"/>
  <c r="D25" i="3"/>
  <c r="E19" i="3"/>
  <c r="O19" i="3" s="1"/>
  <c r="F19" i="3"/>
  <c r="G19" i="3"/>
  <c r="H19" i="3"/>
  <c r="I19" i="3"/>
  <c r="J19" i="3"/>
  <c r="K19" i="3"/>
  <c r="L19" i="3"/>
  <c r="D19" i="3"/>
  <c r="N19" i="3" s="1"/>
  <c r="C17" i="8"/>
  <c r="C8" i="8"/>
  <c r="C19" i="8" s="1"/>
  <c r="O25" i="3"/>
  <c r="O24" i="3"/>
  <c r="P24" i="3" s="1"/>
  <c r="N24" i="3"/>
  <c r="O23" i="3"/>
  <c r="N23" i="3"/>
  <c r="P23" i="3" s="1"/>
  <c r="O22" i="3"/>
  <c r="N22" i="3"/>
  <c r="P22" i="3" s="1"/>
  <c r="O21" i="3"/>
  <c r="N21" i="3"/>
  <c r="P21" i="3" s="1"/>
  <c r="O20" i="3"/>
  <c r="P20" i="3" s="1"/>
  <c r="N20" i="3"/>
  <c r="O18" i="3"/>
  <c r="N18" i="3"/>
  <c r="P17" i="3"/>
  <c r="O17" i="3"/>
  <c r="N17" i="3"/>
  <c r="O16" i="3"/>
  <c r="P16" i="3" s="1"/>
  <c r="N16" i="3"/>
  <c r="O15" i="3"/>
  <c r="N15" i="3"/>
  <c r="P15" i="3" s="1"/>
  <c r="O14" i="3"/>
  <c r="N14" i="3"/>
  <c r="P14" i="3" s="1"/>
  <c r="P13" i="3"/>
  <c r="O13" i="3"/>
  <c r="N13" i="3"/>
  <c r="O12" i="3"/>
  <c r="L12" i="3"/>
  <c r="K12" i="3"/>
  <c r="J12" i="3"/>
  <c r="I12" i="3"/>
  <c r="H12" i="3"/>
  <c r="G12" i="3"/>
  <c r="F12" i="3"/>
  <c r="E12" i="3"/>
  <c r="D12" i="3"/>
  <c r="O11" i="3"/>
  <c r="P11" i="3" s="1"/>
  <c r="N11" i="3"/>
  <c r="O10" i="3"/>
  <c r="N10" i="3"/>
  <c r="P10" i="3" s="1"/>
  <c r="O9" i="3"/>
  <c r="N9" i="3"/>
  <c r="P9" i="3" s="1"/>
  <c r="O8" i="3"/>
  <c r="N8" i="3"/>
  <c r="P8" i="3" s="1"/>
  <c r="O7" i="3"/>
  <c r="N7" i="3"/>
  <c r="O6" i="3"/>
  <c r="N6" i="3"/>
  <c r="P6" i="3" s="1"/>
  <c r="O5" i="3"/>
  <c r="N5" i="3"/>
  <c r="P5" i="3" s="1"/>
  <c r="E33" i="6" l="1"/>
  <c r="G26" i="3"/>
  <c r="P18" i="3"/>
  <c r="E26" i="3"/>
  <c r="O26" i="3" s="1"/>
  <c r="E31" i="7"/>
  <c r="N12" i="3"/>
  <c r="P12" i="3" s="1"/>
  <c r="P7" i="3"/>
  <c r="F31" i="7"/>
  <c r="D33" i="6"/>
  <c r="D26" i="3"/>
  <c r="N25" i="3"/>
  <c r="P25" i="3" s="1"/>
  <c r="P19" i="3"/>
  <c r="N26" i="3" l="1"/>
  <c r="P26" i="3" s="1"/>
</calcChain>
</file>

<file path=xl/sharedStrings.xml><?xml version="1.0" encoding="utf-8"?>
<sst xmlns="http://schemas.openxmlformats.org/spreadsheetml/2006/main" count="619" uniqueCount="485">
  <si>
    <t xml:space="preserve">البيان </t>
  </si>
  <si>
    <t>يوجد</t>
  </si>
  <si>
    <t xml:space="preserve">لا يوجد </t>
  </si>
  <si>
    <t xml:space="preserve">برنامج حاسوبي </t>
  </si>
  <si>
    <t>يدوي</t>
  </si>
  <si>
    <t xml:space="preserve">السبب </t>
  </si>
  <si>
    <t>لا يوجد</t>
  </si>
  <si>
    <t xml:space="preserve">منتظم </t>
  </si>
  <si>
    <t xml:space="preserve">غير منتظم </t>
  </si>
  <si>
    <t xml:space="preserve">السجلات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</si>
  <si>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</si>
  <si>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</si>
  <si>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</si>
  <si>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</si>
  <si>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</si>
  <si>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</si>
  <si>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</si>
  <si>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</si>
  <si>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</si>
  <si>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</si>
  <si>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</si>
  <si>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المستندات </t>
  </si>
  <si>
    <t>سند القبض ( نقدي )</t>
  </si>
  <si>
    <t>سند استلام ( عيني )</t>
  </si>
  <si>
    <t xml:space="preserve">سند الصرف </t>
  </si>
  <si>
    <t xml:space="preserve">سند قيد يومية </t>
  </si>
  <si>
    <t xml:space="preserve">كرت الصنف </t>
  </si>
  <si>
    <t>اذن صرف عيني ( اخراج )</t>
  </si>
  <si>
    <t>اذن استلام عيني  ( ادخال  )</t>
  </si>
  <si>
    <t>رقم الحساب</t>
  </si>
  <si>
    <t xml:space="preserve">اسم الحساب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</si>
  <si>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</si>
  <si>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</si>
  <si>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</si>
  <si>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 xml:space="preserve">الإجمالي العام </t>
  </si>
  <si>
    <t>تبرعات</t>
  </si>
  <si>
    <t>ايرادات</t>
  </si>
  <si>
    <t xml:space="preserve">الإجمالي </t>
  </si>
  <si>
    <t>ايرادات وتبرعات مقيدة</t>
  </si>
  <si>
    <t xml:space="preserve">زكاة </t>
  </si>
  <si>
    <t>تبرعات وهبات مقيدة - نقدية</t>
  </si>
  <si>
    <t>تبرعات وهبات مقيدة - عينية</t>
  </si>
  <si>
    <t xml:space="preserve">تبرعات وهبات  مقيدة - خدمات تطوعية </t>
  </si>
  <si>
    <t>تبرعات وهبات  مقيدة - المنح  الحكومي</t>
  </si>
  <si>
    <t xml:space="preserve">ايرادات مقيدة </t>
  </si>
  <si>
    <t xml:space="preserve">إجمالي الايرادات والتبرعات المقيدة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</si>
  <si>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</si>
  <si>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</si>
  <si>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</si>
  <si>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</si>
  <si>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 xml:space="preserve">تبرعات تخفيض التزام ( خصم ممنوح ) </t>
  </si>
  <si>
    <t xml:space="preserve">ايرادات غير ومقيدة </t>
  </si>
  <si>
    <t xml:space="preserve">إجمالي الايرادات والتبرعات غير المقيدة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</si>
  <si>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</si>
  <si>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</si>
  <si>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</si>
  <si>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</si>
  <si>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>ارباح استثمارات وقفية</t>
  </si>
  <si>
    <t xml:space="preserve">إجمالي الايرادات والتبرعات الوقفية </t>
  </si>
  <si>
    <t xml:space="preserve">رقم الحساب </t>
  </si>
  <si>
    <t xml:space="preserve">إسم الحساب </t>
  </si>
  <si>
    <t xml:space="preserve">المبلغ </t>
  </si>
  <si>
    <t>مصاريف المراكز الإدارية</t>
  </si>
  <si>
    <t xml:space="preserve">مصاريف البرامج والأنشطة </t>
  </si>
  <si>
    <t xml:space="preserve">مصاريف التشغيل المحملة على النشاط </t>
  </si>
  <si>
    <t xml:space="preserve">مصاريف الأوقاف </t>
  </si>
  <si>
    <t xml:space="preserve">مصاريف مراكز جمع الأموال </t>
  </si>
  <si>
    <t>مصاريف مراكز الاستثمار</t>
  </si>
  <si>
    <t xml:space="preserve">مصاريف الحوكمة </t>
  </si>
  <si>
    <t xml:space="preserve">المصروفات </t>
  </si>
  <si>
    <t>المصاريف العمومية والإدارية</t>
  </si>
  <si>
    <t>تكاليف العاملين / الموظفين</t>
  </si>
  <si>
    <t>الرواتب والأجور النقدية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</si>
  <si>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</si>
  <si>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</si>
  <si>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</si>
  <si>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</si>
  <si>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</si>
  <si>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</si>
  <si>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</si>
  <si>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</si>
  <si>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>مزايا وحوافز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</si>
  <si>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</si>
  <si>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</si>
  <si>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</si>
  <si>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</si>
  <si>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</si>
  <si>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</si>
  <si>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</si>
  <si>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</si>
  <si>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</si>
  <si>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</si>
  <si>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</si>
  <si>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</si>
  <si>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</si>
  <si>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</si>
  <si>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</si>
  <si>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</si>
  <si>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</si>
  <si>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</si>
  <si>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</si>
  <si>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</si>
  <si>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 xml:space="preserve">التكاليف التشغيلية </t>
  </si>
  <si>
    <t>المستهلكات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</si>
  <si>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</si>
  <si>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</si>
  <si>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</si>
  <si>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</si>
  <si>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</si>
  <si>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</si>
  <si>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</si>
  <si>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</si>
  <si>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</si>
  <si>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الصيانة والإصلاح 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</si>
  <si>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</si>
  <si>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</si>
  <si>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</si>
  <si>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</si>
  <si>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</si>
  <si>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</si>
  <si>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</si>
  <si>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</si>
  <si>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</si>
  <si>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</si>
  <si>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</si>
  <si>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</si>
  <si>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</si>
  <si>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</si>
  <si>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</si>
  <si>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</si>
  <si>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</si>
  <si>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</si>
  <si>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</si>
  <si>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</si>
  <si>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</si>
  <si>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</si>
  <si>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</si>
  <si>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</si>
  <si>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</si>
  <si>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</si>
  <si>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 xml:space="preserve">المنافع والخدمات والتأمين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</si>
  <si>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</si>
  <si>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</si>
  <si>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</si>
  <si>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</si>
  <si>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</si>
  <si>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</si>
  <si>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</si>
  <si>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</si>
  <si>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</si>
  <si>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</si>
  <si>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</si>
  <si>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</si>
  <si>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</si>
  <si>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</si>
  <si>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</si>
  <si>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</si>
  <si>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</si>
  <si>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</si>
  <si>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</si>
  <si>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</si>
  <si>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</si>
  <si>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</si>
  <si>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</si>
  <si>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</si>
  <si>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</si>
  <si>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</si>
  <si>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</si>
  <si>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</si>
  <si>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</si>
  <si>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تكاليف تشغيلة أخرى 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</si>
  <si>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</si>
  <si>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</si>
  <si>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</si>
  <si>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</si>
  <si>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</si>
  <si>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</si>
  <si>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</si>
  <si>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</si>
  <si>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</si>
  <si>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</si>
  <si>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</si>
  <si>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</si>
  <si>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</si>
  <si>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</si>
  <si>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</si>
  <si>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>مصاريف الإستهلاك والاستنفاذ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</si>
  <si>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</si>
  <si>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</si>
  <si>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</si>
  <si>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</si>
  <si>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</si>
  <si>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</si>
  <si>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</si>
  <si>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</si>
  <si>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</si>
  <si>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</si>
  <si>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</si>
  <si>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</si>
  <si>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</si>
  <si>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</si>
  <si>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</si>
  <si>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</si>
  <si>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</si>
  <si>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</si>
  <si>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</si>
  <si>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</si>
  <si>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</si>
  <si>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</si>
  <si>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</si>
  <si>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</si>
  <si>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</si>
  <si>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</si>
  <si>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</si>
  <si>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</si>
  <si>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</si>
  <si>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</si>
  <si>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</si>
  <si>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</si>
  <si>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</si>
  <si>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</si>
  <si>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</si>
  <si>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</si>
  <si>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</si>
  <si>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</si>
  <si>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</si>
  <si>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</si>
  <si>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</si>
  <si>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</si>
  <si>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</si>
  <si>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</si>
  <si>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</si>
  <si>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</si>
  <si>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</si>
  <si>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</si>
  <si>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</si>
  <si>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</si>
  <si>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</si>
  <si>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</si>
  <si>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</si>
  <si>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</si>
  <si>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</si>
  <si>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</si>
  <si>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</si>
  <si>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</si>
  <si>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</si>
  <si>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</si>
  <si>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</si>
  <si>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</si>
  <si>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</si>
  <si>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</si>
  <si>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مصاريف تمويلية </t>
  </si>
  <si>
    <t>مصاريف ديون معدومة أو المشكوك في تحصيلها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</si>
  <si>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</si>
  <si>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</si>
  <si>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</si>
  <si>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مصاريف المخصصات 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</si>
  <si>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</si>
  <si>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</si>
  <si>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</si>
  <si>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>مصارف الزكاة الشرعية</t>
  </si>
  <si>
    <t xml:space="preserve">مصاريف برامج وانشطة نقدية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</si>
  <si>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</si>
  <si>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</si>
  <si>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</si>
  <si>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</si>
  <si>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</si>
  <si>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</si>
  <si>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</si>
  <si>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مصاريف برامج وانشطة عينية مقيدة </t>
  </si>
  <si>
    <t xml:space="preserve">مصروفات عينية - زكاة </t>
  </si>
  <si>
    <t xml:space="preserve">مصروفات  عينية - أيتام </t>
  </si>
  <si>
    <t xml:space="preserve">مصروفات  عينية - أسر محتاجة </t>
  </si>
  <si>
    <t xml:space="preserve">مصروفات  عينية - دور نسائية </t>
  </si>
  <si>
    <t xml:space="preserve">مصروفات  عينية - اندية شبابية </t>
  </si>
  <si>
    <t xml:space="preserve">مصروفات عينية - مساعدات زواج </t>
  </si>
  <si>
    <t xml:space="preserve">مصروفات  عينية - ادوية طبية </t>
  </si>
  <si>
    <t>مصروفات مقيدة - خدمات تطوعية ( مقابل ايرادات التطوع )</t>
  </si>
  <si>
    <t>مصروفات خدمات تطوعية - ( اسم النشاط  )</t>
  </si>
  <si>
    <t>مصروفات  خدمات تطوعية - ساعات استشارية</t>
  </si>
  <si>
    <t>مصروفات  خدمات تطوعية - عيادات طبية</t>
  </si>
  <si>
    <t xml:space="preserve">مصروفات  خدمات تطوعية - تدريب وتأهيل </t>
  </si>
  <si>
    <t>مصروفات  خدمات تطوعية - ...............</t>
  </si>
  <si>
    <t xml:space="preserve">مصروفات مقيدة - المنح  الحكومي </t>
  </si>
  <si>
    <t>مصروفات - المنح الحكومي - تأسيس</t>
  </si>
  <si>
    <t xml:space="preserve">مصروفات - المنح الحكومي - دعم التشغيل </t>
  </si>
  <si>
    <t xml:space="preserve">مصروفات - المنح الحكومي - التميز المؤسسي </t>
  </si>
  <si>
    <t xml:space="preserve">مصروفات - المنح الحكومي - الاستدامة المالية </t>
  </si>
  <si>
    <t xml:space="preserve">مصروفات - المنح الحكومي - دعم القطاع </t>
  </si>
  <si>
    <t xml:space="preserve">مصروفات - المنح الحكومي - الدعم الاجتماعي </t>
  </si>
  <si>
    <t xml:space="preserve">مصروفات - المنح الحكومي - التدريب والتعليم </t>
  </si>
  <si>
    <t>مصروفات - المنح الحكومي - مشروعات المرافق</t>
  </si>
  <si>
    <t>مصروفات - المنح الحكومي - البحوث والمؤازرة</t>
  </si>
  <si>
    <t>مصروفات - المنح الحكومي - المنتجات المالية والتمويلية</t>
  </si>
  <si>
    <t xml:space="preserve">مصاريف برامج وانشطة غير مقيدة  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</si>
  <si>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</si>
  <si>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</si>
  <si>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</si>
  <si>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</si>
  <si>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</si>
  <si>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</si>
  <si>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الاستهلاك للأصول الثابتة الوقفية 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</si>
  <si>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</si>
  <si>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</si>
  <si>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</si>
  <si>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</si>
  <si>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</si>
  <si>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</si>
  <si>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</si>
  <si>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</si>
  <si>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</si>
  <si>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</si>
  <si>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</si>
  <si>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</si>
  <si>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</si>
  <si>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</si>
  <si>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</si>
  <si>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مصروفات  التحويلات واعادة التصنيف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</si>
  <si>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</si>
  <si>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</si>
  <si>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</si>
  <si>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</si>
  <si>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</si>
  <si>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م</t>
  </si>
  <si>
    <t>الملاحظة</t>
  </si>
  <si>
    <t xml:space="preserve">جديدة </t>
  </si>
  <si>
    <t xml:space="preserve">مكرره </t>
  </si>
  <si>
    <t xml:space="preserve"> مرات التكرار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</si>
  <si>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</si>
  <si>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التوصية </t>
  </si>
  <si>
    <t xml:space="preserve">رد الجمعية </t>
  </si>
  <si>
    <t xml:space="preserve">تعليق الوزارة </t>
  </si>
  <si>
    <t xml:space="preserve">الرصيد الحالي </t>
  </si>
  <si>
    <t xml:space="preserve">رصيد الربع السابق </t>
  </si>
  <si>
    <t xml:space="preserve">ملاحظات </t>
  </si>
  <si>
    <t>الأصول</t>
  </si>
  <si>
    <t>الأصول المتداولة</t>
  </si>
  <si>
    <t>النقدية في الصناديق والبنوك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</si>
  <si>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</si>
  <si>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</si>
  <si>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</si>
  <si>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</si>
  <si>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</si>
  <si>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</si>
  <si>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</si>
  <si>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 xml:space="preserve">إجمالي الاصول المتداولة 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</si>
  <si>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</si>
  <si>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</si>
  <si>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</si>
  <si>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</si>
  <si>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</si>
  <si>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</si>
  <si>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 xml:space="preserve">إجمالي الاصول غير  المتداولة 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</si>
  <si>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</si>
  <si>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</si>
  <si>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</si>
  <si>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</si>
  <si>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</si>
  <si>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</si>
  <si>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</si>
  <si>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 xml:space="preserve">إجمالي  أصول الأوقاف </t>
  </si>
  <si>
    <t xml:space="preserve">إجمالي  الأصول </t>
  </si>
  <si>
    <t>الإلتزامات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</si>
  <si>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</si>
  <si>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</si>
  <si>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</si>
  <si>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</si>
  <si>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</si>
  <si>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</si>
  <si>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</si>
  <si>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 xml:space="preserve">اجمالي الالتزامات المتداولة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</si>
  <si>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</si>
  <si>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</si>
  <si>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</si>
  <si>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</si>
  <si>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>مجمعات الإهلاك والاستنفاذ</t>
  </si>
  <si>
    <t xml:space="preserve">المخصصات للأصول الوقفية </t>
  </si>
  <si>
    <t xml:space="preserve">إجمالي الالتزامات غير  المتداولة </t>
  </si>
  <si>
    <t xml:space="preserve">صافي الأصول </t>
  </si>
  <si>
    <t xml:space="preserve">صافي الأصول المقيدة </t>
  </si>
  <si>
    <t xml:space="preserve">صافي أصول الأوقاف </t>
  </si>
  <si>
    <t>إجمالي  صافي الأصول</t>
  </si>
  <si>
    <t xml:space="preserve">إجمالي الإلتزامات وصافي الأصول </t>
  </si>
  <si>
    <t xml:space="preserve">رصيد الزكاة أول الفترة </t>
  </si>
  <si>
    <t xml:space="preserve">الزكوات المحصلة خلال الفترة </t>
  </si>
  <si>
    <t xml:space="preserve">رصيد بند الزكاة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</si>
  <si>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</si>
  <si>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</si>
  <si>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</si>
  <si>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</si>
  <si>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مصروفات البرامج والأنشطة المقيدة </t>
  </si>
  <si>
    <t xml:space="preserve">التبرعات والإيرادات للانشطة المقيدة </t>
  </si>
  <si>
    <t xml:space="preserve">مصارف الزكاة 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</si>
  <si>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</si>
  <si>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</si>
  <si>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</si>
  <si>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</si>
  <si>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</si>
  <si>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</si>
  <si>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</si>
  <si>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مصروفات عينية مقيدة </t>
  </si>
  <si>
    <t xml:space="preserve">زكاة - عينية </t>
  </si>
  <si>
    <t xml:space="preserve">تبرعات عينية - أيتام </t>
  </si>
  <si>
    <t xml:space="preserve">تبرعات عينية - أسر محتاجة </t>
  </si>
  <si>
    <t xml:space="preserve">تبرعات عينية - دور نسائية </t>
  </si>
  <si>
    <t xml:space="preserve">تبرعات عينية - اندية شبابية </t>
  </si>
  <si>
    <t xml:space="preserve">تبرعات عينية - مساعدات زواج </t>
  </si>
  <si>
    <t xml:space="preserve">تبرعات عينية - ادوية طبية </t>
  </si>
  <si>
    <t xml:space="preserve">تبرعات خدمات تطوعية - (  إسم النشاط  ) </t>
  </si>
  <si>
    <t>تبرعات خدمات تطوعية - ساعات استشارية</t>
  </si>
  <si>
    <t>تبرعات خدمات تطوعية - عيادات طبية</t>
  </si>
  <si>
    <t xml:space="preserve">تبرعات خدمات تطوعية - تدريب وتأهيل </t>
  </si>
  <si>
    <t>تبرعات خدمات تطوعية - ...............</t>
  </si>
  <si>
    <t xml:space="preserve">تبرعات وهبات  مقيدة - المنح  الحكومي </t>
  </si>
  <si>
    <t>المنح الحكومي - تأسيس</t>
  </si>
  <si>
    <t xml:space="preserve">المنح الحكومي - دعم التشغيل </t>
  </si>
  <si>
    <t xml:space="preserve">المنح الحكومي - التميز المؤسسي </t>
  </si>
  <si>
    <t xml:space="preserve">المنح الحكومي - الاستدامة المالية </t>
  </si>
  <si>
    <t xml:space="preserve">المنح الحكومي - دعم القطاع </t>
  </si>
  <si>
    <t xml:space="preserve">المنح الحكومي - الدعم الاجتماعي </t>
  </si>
  <si>
    <t xml:space="preserve">المنح الحكومي - التدريب والتعليم </t>
  </si>
  <si>
    <t>المنح الحكومي - مشروعات المرافق</t>
  </si>
  <si>
    <t>المنح الحكومي - البحوث والمؤازرة</t>
  </si>
  <si>
    <t>المنح الحكومي - المنتجات المالية والتمويلية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</si>
  <si>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</si>
  <si>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</si>
  <si>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رسوم برامج وأنشطة مخصصة </t>
  </si>
  <si>
    <t xml:space="preserve">إجمالي </t>
  </si>
  <si>
    <t xml:space="preserve">صافي الأصول المقيدة  نهاية الفترة </t>
  </si>
  <si>
    <t>المخصصات</t>
  </si>
  <si>
    <t>تم تعديل مسمي الحساب وفقا للدليل</t>
  </si>
  <si>
    <t>مجمعات الإهلاك والإستنفاذ للأصول الوقفية</t>
  </si>
  <si>
    <t xml:space="preserve">صافي الأصول الغير مقيدة </t>
  </si>
  <si>
    <t>تبرعات وهبات مقيدة نقدية - ’ أخري</t>
  </si>
  <si>
    <t xml:space="preserve"> أخرى...مصاريف برامج وانشطة </t>
  </si>
  <si>
    <t xml:space="preserve">أخرى..مصاريف برامج وانشطة </t>
  </si>
  <si>
    <t xml:space="preserve">التحويلات واعادة التصنيف </t>
  </si>
  <si>
    <t xml:space="preserve">التعير في صافي الاصول المقيدة خلال الفترة </t>
  </si>
  <si>
    <t xml:space="preserve">رصيد الفترة السابقة </t>
  </si>
  <si>
    <t xml:space="preserve">رصيد صافي الأصول نهاية الفترة </t>
  </si>
  <si>
    <t>مصروفات  عينية - ............</t>
  </si>
  <si>
    <t>تبرعات عينية - زكاة فطر</t>
  </si>
  <si>
    <t xml:space="preserve">إجمالي مصروفات  التحويلات واعادة التصنيف </t>
  </si>
  <si>
    <t xml:space="preserve">إجمالي إيرادات التحويلات واعادة التصنيف </t>
  </si>
  <si>
    <t xml:space="preserve">صافي الأصول المقيدة أول الفترة  </t>
  </si>
  <si>
    <t>مصروفات  عينية - سلات غذائية</t>
  </si>
  <si>
    <t xml:space="preserve">السادة / وزارة العمل والتنمية الاجتماعية                                                              المحترمين </t>
  </si>
  <si>
    <t xml:space="preserve">السلام عليكم ورحمة الله وبركاته </t>
  </si>
  <si>
    <t xml:space="preserve">قمنا بزيارة الجمعية وتتلخص اهم نتائج فحصنا الميداني فيما يلي :- </t>
  </si>
  <si>
    <t>النشاط : -</t>
  </si>
  <si>
    <t xml:space="preserve">العنوان: جازان </t>
  </si>
  <si>
    <r>
      <t>أولا :-</t>
    </r>
    <r>
      <rPr>
        <b/>
        <u/>
        <sz val="21"/>
        <color rgb="FF000000"/>
        <rFont val="Arial"/>
        <family val="2"/>
      </rPr>
      <t xml:space="preserve">البيانات العامة  </t>
    </r>
  </si>
  <si>
    <t xml:space="preserve">بيانات التواصل :   </t>
  </si>
  <si>
    <t xml:space="preserve">ثانيا : السجلات والمستندات المستخدمة بالجمعية : -  </t>
  </si>
  <si>
    <t>√</t>
  </si>
  <si>
    <t>يتم طباعتها على الحاسب الالي وحفظها في ملفات مخصصة لذلك</t>
  </si>
  <si>
    <t xml:space="preserve">ثالثا: تقرير التبرعات والايرادات </t>
  </si>
  <si>
    <t xml:space="preserve">خامسا :-ملاحظات المراجع القانوني </t>
  </si>
  <si>
    <t>ولكم تحياتنا ....</t>
  </si>
  <si>
    <t>عــــــبـدالله شـــــــاهــر</t>
  </si>
  <si>
    <t>محاســـــــب قـانـونـي</t>
  </si>
  <si>
    <t>ترخيـص رقـم 267</t>
  </si>
  <si>
    <t>الهاتف : 0173222809</t>
  </si>
  <si>
    <t xml:space="preserve">الفاكس : لا يوجد </t>
  </si>
  <si>
    <r>
      <t>الايميل : info</t>
    </r>
    <r>
      <rPr>
        <b/>
        <sz val="21"/>
        <color rgb="FF000000"/>
        <rFont val="Calibri"/>
        <family val="2"/>
        <scheme val="minor"/>
      </rPr>
      <t>@ladon.org.sa</t>
    </r>
  </si>
  <si>
    <t>جوال المسؤول المالي : 0557146608</t>
  </si>
  <si>
    <t>ص. ب : 1725    الرمز البريدي 45142</t>
  </si>
  <si>
    <t>·أسم الجمعية : جمعية تطوير المؤسسات الخيرية (مطورون)</t>
  </si>
  <si>
    <t>·رقم وتاريخ التسجيل  : 797 بتاريخ 1437/11/28 هـ..</t>
  </si>
  <si>
    <t>·تاريخ التأسيس : 1437/11/28 هـ</t>
  </si>
  <si>
    <t>جيزان - صبيا</t>
  </si>
  <si>
    <t>تعمل طبقا لنظام الجمعيات الخيرية بالمملكة العربية السعودية والقرارات المنفذة لمضمونه</t>
  </si>
  <si>
    <t>تم تبويب اشتراكات الأعضاء ضمن حساب تبرعات وهبات غير مقيدة بالكود رقم 3120103 والصحيح تبويبه ضمن حساب إيرادات غير مقيدة 31205</t>
  </si>
  <si>
    <t>نوصي بإعادة تبيويب الإشتراكات ضمن الإيرادات غير المقيدة</t>
  </si>
  <si>
    <t>تم تبويب بعض بنود المصروفات بالخطا حيث ان الأكواد غي مطابقة للدليل المحاسبي مثل مصروفات الصيانة الدورية والضيافة والتأمينات</t>
  </si>
  <si>
    <t>نوصي بإعادة تبيويب البنود المذكورة بالأكواد الصحيحة</t>
  </si>
  <si>
    <t>نوصي بإعادة تبويب البرامج الالكترونية ل الأصول غير الملموسة</t>
  </si>
  <si>
    <t>سادسا : تقرير بالأصول  بتاريخ 30 /  6 /    2019</t>
  </si>
  <si>
    <t xml:space="preserve"> رابعا :-تقرير مصاريف الجمعية حسب التصنيف الوظيفي للفترة من 01/ 04 /2019م الى 30 /06/ 2019 م   </t>
  </si>
  <si>
    <t>ثامنا: تقرير حركة بند الزكاة خلال الفترة من 2019/4/1 الى 2019/6/30م</t>
  </si>
  <si>
    <t xml:space="preserve">الموضوع :- تقرير المحاسب القانوني عن الربع الثانى من عام 2019م عن الجمعية الموضحة بيانتها ادناه </t>
  </si>
  <si>
    <t>·صافي الأصول : 116716.1 ريال</t>
  </si>
  <si>
    <t>سابعا: تقرير بالإلتزامات وصافي اًلأصول بتاريخ 30 /  06 / 2019   م</t>
  </si>
  <si>
    <t>تم تبويب البرامج الألكترونية ضمن الأصول الثابتة والصحيح تبويبها ضمن الأصول غير الملموسة</t>
  </si>
  <si>
    <t>تاسعا : تقرير إيرادات ومصروفات البرامج والأنشطة المقيدة للفترة من 01/04/2019م     الى  30 / 06 /  2019 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</si>
</sst>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0\ \ 00"/>
    <numFmt numFmtId="165" formatCode="_-* #,##0_-;_-* #,##0\-;_-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u/>
      <sz val="11"/>
      <color rgb="FFC00000"/>
      <name val="AL-Mateen"/>
      <charset val="178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1"/>
      <color rgb="FFC00000"/>
      <name val="AL-Mateen"/>
      <charset val="178"/>
    </font>
    <font>
      <b/>
      <sz val="8"/>
      <color rgb="FFFF0000"/>
      <name val="Calibri"/>
      <family val="2"/>
      <scheme val="minor"/>
    </font>
    <font>
      <sz val="12"/>
      <color rgb="FFC00000"/>
      <name val="Akhbar MT"/>
      <charset val="178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8"/>
      <name val="Times New Roman"/>
      <family val="1"/>
    </font>
    <font>
      <b/>
      <sz val="11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  <charset val="178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b/>
      <sz val="11"/>
      <name val="Times New Roman"/>
      <family val="1"/>
      <charset val="178"/>
    </font>
    <font>
      <sz val="11"/>
      <name val="Times New Roman"/>
      <family val="1"/>
    </font>
    <font>
      <b/>
      <sz val="12"/>
      <name val="Times New Roman"/>
      <family val="1"/>
      <charset val="178"/>
    </font>
    <font>
      <i/>
      <sz val="11"/>
      <name val="Times New Roman"/>
      <family val="1"/>
    </font>
    <font>
      <sz val="12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L-Mateen"/>
      <charset val="178"/>
    </font>
    <font>
      <sz val="18"/>
      <color theme="1"/>
      <name val="AL-Mateen"/>
      <charset val="178"/>
    </font>
    <font>
      <sz val="11"/>
      <color theme="1"/>
      <name val="AL-Mateen"/>
      <charset val="178"/>
    </font>
    <font>
      <b/>
      <sz val="12"/>
      <color theme="1"/>
      <name val="Calibri"/>
      <family val="2"/>
      <scheme val="minor"/>
    </font>
    <font>
      <sz val="16"/>
      <color theme="1"/>
      <name val="AL-Mateen"/>
      <charset val="178"/>
    </font>
    <font>
      <b/>
      <sz val="14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4"/>
      <color theme="1"/>
      <name val="AL-Mateen"/>
      <charset val="178"/>
    </font>
    <font>
      <b/>
      <sz val="16"/>
      <color theme="1"/>
      <name val="Arial"/>
      <family val="2"/>
    </font>
    <font>
      <sz val="14"/>
      <color theme="0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color theme="4" tint="-0.249977111117893"/>
      <name val="Times New Roman"/>
      <family val="1"/>
    </font>
    <font>
      <b/>
      <sz val="12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charset val="178"/>
      <scheme val="minor"/>
    </font>
    <font>
      <b/>
      <sz val="21"/>
      <color rgb="FF000000"/>
      <name val="Arial"/>
      <family val="2"/>
    </font>
    <font>
      <b/>
      <sz val="21"/>
      <color theme="1"/>
      <name val="Calibri"/>
      <family val="2"/>
      <charset val="178"/>
      <scheme val="minor"/>
    </font>
    <font>
      <b/>
      <u/>
      <sz val="21"/>
      <color rgb="FF000000"/>
      <name val="Arial"/>
      <family val="2"/>
    </font>
    <font>
      <b/>
      <sz val="21"/>
      <color rgb="FF000000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b/>
      <u/>
      <sz val="20"/>
      <color rgb="FF000000"/>
      <name val="Calibri"/>
      <family val="2"/>
      <scheme val="minor"/>
    </font>
    <font>
      <sz val="16"/>
      <color theme="1"/>
      <name val="Arial"/>
      <family val="2"/>
    </font>
    <font>
      <b/>
      <sz val="45"/>
      <color theme="1"/>
      <name val="Arial"/>
      <family val="2"/>
    </font>
    <font>
      <sz val="35"/>
      <color theme="1"/>
      <name val="Calibri"/>
      <family val="2"/>
      <charset val="178"/>
      <scheme val="minor"/>
    </font>
    <font>
      <b/>
      <sz val="35"/>
      <color theme="1"/>
      <name val="Simplified Arabic"/>
      <family val="1"/>
    </font>
    <font>
      <b/>
      <u/>
      <sz val="2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5" fillId="0" borderId="14" xfId="0" applyFont="1" applyBorder="1" applyAlignment="1">
      <alignment horizontal="right" vertical="center" wrapText="1" readingOrder="2"/>
    </xf>
    <xf numFmtId="0" fontId="7" fillId="0" borderId="22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2" fillId="0" borderId="17" xfId="0" applyFont="1" applyBorder="1"/>
    <xf numFmtId="0" fontId="10" fillId="0" borderId="23" xfId="0" applyFont="1" applyBorder="1" applyAlignment="1">
      <alignment horizontal="right" vertical="center" wrapText="1" readingOrder="2"/>
    </xf>
    <xf numFmtId="0" fontId="11" fillId="0" borderId="17" xfId="0" applyFont="1" applyBorder="1" applyAlignment="1" applyProtection="1">
      <alignment horizontal="center" vertical="center" wrapText="1" readingOrder="2"/>
      <protection locked="0"/>
    </xf>
    <xf numFmtId="0" fontId="11" fillId="3" borderId="17" xfId="0" applyFont="1" applyFill="1" applyBorder="1" applyAlignment="1" applyProtection="1">
      <alignment horizontal="center" vertical="center" wrapText="1" readingOrder="2"/>
      <protection locked="0"/>
    </xf>
    <xf numFmtId="0" fontId="11" fillId="0" borderId="17" xfId="0" applyFont="1" applyFill="1" applyBorder="1" applyAlignment="1">
      <alignment horizontal="center" vertical="center" wrapText="1" readingOrder="2"/>
    </xf>
    <xf numFmtId="0" fontId="12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right" vertical="center" wrapText="1" readingOrder="2"/>
    </xf>
    <xf numFmtId="0" fontId="11" fillId="0" borderId="23" xfId="0" applyFont="1" applyBorder="1" applyAlignment="1" applyProtection="1">
      <alignment horizontal="center" vertical="center" wrapText="1" readingOrder="2"/>
      <protection locked="0"/>
    </xf>
    <xf numFmtId="0" fontId="11" fillId="3" borderId="23" xfId="0" applyFont="1" applyFill="1" applyBorder="1" applyAlignment="1" applyProtection="1">
      <alignment horizontal="center" vertical="center" wrapText="1" readingOrder="2"/>
      <protection locked="0"/>
    </xf>
    <xf numFmtId="0" fontId="12" fillId="0" borderId="21" xfId="0" applyFont="1" applyBorder="1" applyAlignment="1">
      <alignment horizontal="center" vertical="center"/>
    </xf>
    <xf numFmtId="0" fontId="14" fillId="4" borderId="24" xfId="0" applyFont="1" applyFill="1" applyBorder="1" applyAlignment="1">
      <alignment horizontal="right" vertical="center" wrapText="1" readingOrder="2"/>
    </xf>
    <xf numFmtId="0" fontId="11" fillId="4" borderId="24" xfId="0" applyFont="1" applyFill="1" applyBorder="1" applyAlignment="1" applyProtection="1">
      <alignment horizontal="center" vertical="center" wrapText="1" readingOrder="2"/>
      <protection locked="0"/>
    </xf>
    <xf numFmtId="0" fontId="11" fillId="4" borderId="24" xfId="0" applyFont="1" applyFill="1" applyBorder="1" applyAlignment="1">
      <alignment horizontal="center" vertical="center" wrapText="1" readingOrder="2"/>
    </xf>
    <xf numFmtId="0" fontId="13" fillId="0" borderId="21" xfId="0" applyFont="1" applyBorder="1" applyAlignment="1">
      <alignment horizontal="right" vertical="center" wrapText="1" readingOrder="2"/>
    </xf>
    <xf numFmtId="0" fontId="11" fillId="3" borderId="21" xfId="0" applyFont="1" applyFill="1" applyBorder="1" applyAlignment="1" applyProtection="1">
      <alignment horizontal="center" vertical="center" wrapText="1" readingOrder="2"/>
      <protection locked="0"/>
    </xf>
    <xf numFmtId="0" fontId="11" fillId="0" borderId="21" xfId="0" applyFont="1" applyBorder="1" applyAlignment="1" applyProtection="1">
      <alignment horizontal="center" vertical="center" wrapText="1" readingOrder="2"/>
      <protection locked="0"/>
    </xf>
    <xf numFmtId="0" fontId="15" fillId="5" borderId="21" xfId="0" applyFont="1" applyFill="1" applyBorder="1" applyAlignment="1">
      <alignment horizontal="center" vertical="center" wrapText="1" readingOrder="2"/>
    </xf>
    <xf numFmtId="0" fontId="11" fillId="6" borderId="24" xfId="0" applyFont="1" applyFill="1" applyBorder="1" applyAlignment="1" applyProtection="1">
      <alignment horizontal="center" vertical="center" wrapText="1" readingOrder="2"/>
      <protection locked="0"/>
    </xf>
    <xf numFmtId="0" fontId="11" fillId="6" borderId="24" xfId="0" applyFont="1" applyFill="1" applyBorder="1" applyAlignment="1">
      <alignment horizontal="center" vertical="center" wrapText="1" readingOrder="2"/>
    </xf>
    <xf numFmtId="0" fontId="0" fillId="0" borderId="0" xfId="0" applyNumberFormat="1"/>
    <xf numFmtId="0" fontId="0" fillId="0" borderId="0" xfId="0" applyFill="1"/>
    <xf numFmtId="0" fontId="32" fillId="3" borderId="25" xfId="0" applyFont="1" applyFill="1" applyBorder="1" applyAlignment="1">
      <alignment horizontal="center" vertical="center" wrapText="1" readingOrder="2"/>
    </xf>
    <xf numFmtId="0" fontId="33" fillId="3" borderId="26" xfId="0" applyFont="1" applyFill="1" applyBorder="1" applyAlignment="1">
      <alignment horizontal="center" vertical="center" wrapText="1" readingOrder="2"/>
    </xf>
    <xf numFmtId="0" fontId="34" fillId="3" borderId="33" xfId="0" applyFont="1" applyFill="1" applyBorder="1" applyAlignment="1">
      <alignment horizontal="center" vertical="center" wrapText="1" readingOrder="2"/>
    </xf>
    <xf numFmtId="0" fontId="33" fillId="3" borderId="27" xfId="0" applyFont="1" applyFill="1" applyBorder="1" applyAlignment="1">
      <alignment horizontal="center" vertical="center" wrapText="1" readingOrder="2"/>
    </xf>
    <xf numFmtId="0" fontId="35" fillId="0" borderId="10" xfId="0" applyFont="1" applyBorder="1" applyAlignment="1">
      <alignment horizontal="right" vertical="center"/>
    </xf>
    <xf numFmtId="0" fontId="36" fillId="0" borderId="11" xfId="0" applyFont="1" applyBorder="1" applyAlignment="1">
      <alignment vertical="center" wrapText="1" readingOrder="2"/>
    </xf>
    <xf numFmtId="0" fontId="0" fillId="0" borderId="11" xfId="0" applyBorder="1" applyProtection="1">
      <protection locked="0"/>
    </xf>
    <xf numFmtId="0" fontId="0" fillId="0" borderId="44" xfId="0" applyBorder="1" applyProtection="1">
      <protection locked="0"/>
    </xf>
    <xf numFmtId="0" fontId="0" fillId="0" borderId="12" xfId="0" applyBorder="1" applyProtection="1">
      <protection locked="0"/>
    </xf>
    <xf numFmtId="0" fontId="35" fillId="0" borderId="13" xfId="0" applyFont="1" applyBorder="1"/>
    <xf numFmtId="0" fontId="37" fillId="0" borderId="14" xfId="0" applyFont="1" applyBorder="1" applyAlignment="1">
      <alignment horizontal="right" vertical="center" wrapText="1" readingOrder="2"/>
    </xf>
    <xf numFmtId="0" fontId="0" fillId="0" borderId="1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Protection="1">
      <protection locked="0"/>
    </xf>
    <xf numFmtId="0" fontId="38" fillId="0" borderId="13" xfId="0" applyFont="1" applyBorder="1" applyAlignment="1">
      <alignment horizontal="center" vertical="center"/>
    </xf>
    <xf numFmtId="0" fontId="38" fillId="8" borderId="24" xfId="0" applyFont="1" applyFill="1" applyBorder="1" applyAlignment="1">
      <alignment horizontal="center" vertical="center"/>
    </xf>
    <xf numFmtId="0" fontId="39" fillId="8" borderId="24" xfId="0" applyFont="1" applyFill="1" applyBorder="1" applyAlignment="1">
      <alignment horizontal="right" vertical="center" wrapText="1" readingOrder="2"/>
    </xf>
    <xf numFmtId="0" fontId="0" fillId="8" borderId="24" xfId="0" applyFill="1" applyBorder="1" applyProtection="1">
      <protection locked="0"/>
    </xf>
    <xf numFmtId="0" fontId="40" fillId="0" borderId="14" xfId="0" applyFont="1" applyBorder="1" applyAlignment="1">
      <alignment horizontal="right" vertical="center" wrapText="1" readingOrder="2"/>
    </xf>
    <xf numFmtId="0" fontId="38" fillId="0" borderId="4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 readingOrder="2"/>
    </xf>
    <xf numFmtId="0" fontId="0" fillId="0" borderId="5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6" xfId="0" applyBorder="1" applyProtection="1">
      <protection locked="0"/>
    </xf>
    <xf numFmtId="0" fontId="35" fillId="0" borderId="10" xfId="0" applyFont="1" applyBorder="1"/>
    <xf numFmtId="0" fontId="40" fillId="0" borderId="11" xfId="0" applyFont="1" applyBorder="1" applyAlignment="1">
      <alignment horizontal="right" vertical="center" wrapText="1" readingOrder="2"/>
    </xf>
    <xf numFmtId="0" fontId="38" fillId="0" borderId="34" xfId="0" applyFont="1" applyBorder="1" applyAlignment="1">
      <alignment horizontal="center" vertical="center"/>
    </xf>
    <xf numFmtId="0" fontId="0" fillId="0" borderId="7" xfId="0" applyBorder="1" applyProtection="1">
      <protection locked="0"/>
    </xf>
    <xf numFmtId="0" fontId="0" fillId="0" borderId="47" xfId="0" applyBorder="1" applyProtection="1">
      <protection locked="0"/>
    </xf>
    <xf numFmtId="0" fontId="0" fillId="0" borderId="43" xfId="0" applyBorder="1" applyProtection="1">
      <protection locked="0"/>
    </xf>
    <xf numFmtId="0" fontId="38" fillId="8" borderId="17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right" vertical="center" wrapText="1" readingOrder="2"/>
    </xf>
    <xf numFmtId="0" fontId="0" fillId="8" borderId="17" xfId="0" applyFill="1" applyBorder="1" applyProtection="1">
      <protection locked="0"/>
    </xf>
    <xf numFmtId="0" fontId="0" fillId="0" borderId="0" xfId="0" applyProtection="1">
      <protection locked="0"/>
    </xf>
    <xf numFmtId="0" fontId="0" fillId="9" borderId="26" xfId="0" applyFill="1" applyBorder="1" applyProtection="1">
      <protection locked="0"/>
    </xf>
    <xf numFmtId="0" fontId="0" fillId="9" borderId="27" xfId="0" applyFill="1" applyBorder="1" applyProtection="1">
      <protection locked="0"/>
    </xf>
    <xf numFmtId="0" fontId="0" fillId="0" borderId="0" xfId="0" applyAlignment="1">
      <alignment horizontal="center"/>
    </xf>
    <xf numFmtId="0" fontId="43" fillId="2" borderId="50" xfId="0" applyFont="1" applyFill="1" applyBorder="1" applyAlignment="1">
      <alignment vertical="center"/>
    </xf>
    <xf numFmtId="0" fontId="43" fillId="2" borderId="51" xfId="0" applyFont="1" applyFill="1" applyBorder="1" applyAlignment="1">
      <alignment horizontal="center" vertical="center"/>
    </xf>
    <xf numFmtId="0" fontId="43" fillId="2" borderId="5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53" xfId="0" applyFont="1" applyBorder="1" applyAlignment="1">
      <alignment vertical="center"/>
    </xf>
    <xf numFmtId="165" fontId="0" fillId="0" borderId="54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0" fontId="0" fillId="0" borderId="55" xfId="0" applyBorder="1" applyAlignment="1">
      <alignment vertical="center"/>
    </xf>
    <xf numFmtId="0" fontId="44" fillId="2" borderId="53" xfId="0" applyFont="1" applyFill="1" applyBorder="1" applyAlignment="1">
      <alignment vertical="center"/>
    </xf>
    <xf numFmtId="165" fontId="44" fillId="2" borderId="54" xfId="0" applyNumberFormat="1" applyFont="1" applyFill="1" applyBorder="1" applyAlignment="1">
      <alignment horizontal="center" vertical="center"/>
    </xf>
    <xf numFmtId="0" fontId="44" fillId="2" borderId="55" xfId="0" applyFont="1" applyFill="1" applyBorder="1" applyAlignment="1">
      <alignment vertical="center"/>
    </xf>
    <xf numFmtId="0" fontId="6" fillId="0" borderId="53" xfId="0" applyFont="1" applyBorder="1"/>
    <xf numFmtId="0" fontId="0" fillId="0" borderId="54" xfId="0" applyBorder="1" applyAlignment="1">
      <alignment horizontal="center"/>
    </xf>
    <xf numFmtId="0" fontId="0" fillId="0" borderId="55" xfId="0" applyBorder="1"/>
    <xf numFmtId="0" fontId="2" fillId="0" borderId="53" xfId="0" applyFont="1" applyBorder="1" applyAlignment="1">
      <alignment horizontal="right"/>
    </xf>
    <xf numFmtId="165" fontId="0" fillId="0" borderId="54" xfId="1" applyNumberFormat="1" applyFont="1" applyBorder="1" applyAlignment="1">
      <alignment horizontal="center"/>
    </xf>
    <xf numFmtId="0" fontId="29" fillId="2" borderId="53" xfId="0" applyFont="1" applyFill="1" applyBorder="1" applyAlignment="1">
      <alignment horizontal="right" vertical="center"/>
    </xf>
    <xf numFmtId="165" fontId="3" fillId="2" borderId="54" xfId="1" applyNumberFormat="1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vertical="center"/>
    </xf>
    <xf numFmtId="0" fontId="0" fillId="0" borderId="53" xfId="0" applyBorder="1"/>
    <xf numFmtId="0" fontId="45" fillId="10" borderId="56" xfId="0" applyFont="1" applyFill="1" applyBorder="1" applyAlignment="1">
      <alignment horizontal="right" vertical="center"/>
    </xf>
    <xf numFmtId="165" fontId="45" fillId="10" borderId="57" xfId="0" applyNumberFormat="1" applyFont="1" applyFill="1" applyBorder="1" applyAlignment="1">
      <alignment horizontal="center" vertical="center"/>
    </xf>
    <xf numFmtId="0" fontId="45" fillId="10" borderId="58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47" fillId="0" borderId="50" xfId="0" applyFont="1" applyBorder="1" applyAlignment="1">
      <alignment horizontal="center"/>
    </xf>
    <xf numFmtId="0" fontId="48" fillId="0" borderId="52" xfId="0" applyFont="1" applyBorder="1" applyAlignment="1">
      <alignment horizontal="center"/>
    </xf>
    <xf numFmtId="0" fontId="48" fillId="0" borderId="60" xfId="0" applyFont="1" applyBorder="1" applyAlignment="1">
      <alignment horizontal="center"/>
    </xf>
    <xf numFmtId="165" fontId="48" fillId="0" borderId="62" xfId="1" applyNumberFormat="1" applyFont="1" applyBorder="1" applyAlignment="1">
      <alignment horizontal="center"/>
    </xf>
    <xf numFmtId="0" fontId="17" fillId="0" borderId="65" xfId="0" applyFont="1" applyBorder="1"/>
    <xf numFmtId="165" fontId="17" fillId="7" borderId="67" xfId="0" applyNumberFormat="1" applyFont="1" applyFill="1" applyBorder="1" applyAlignment="1">
      <alignment horizontal="center"/>
    </xf>
    <xf numFmtId="0" fontId="0" fillId="0" borderId="72" xfId="0" applyBorder="1"/>
    <xf numFmtId="0" fontId="25" fillId="0" borderId="68" xfId="0" applyNumberFormat="1" applyFont="1" applyBorder="1" applyAlignment="1">
      <alignment horizontal="right"/>
    </xf>
    <xf numFmtId="0" fontId="25" fillId="0" borderId="71" xfId="0" applyNumberFormat="1" applyFont="1" applyFill="1" applyBorder="1" applyAlignment="1">
      <alignment horizontal="right" vertical="center"/>
    </xf>
    <xf numFmtId="0" fontId="50" fillId="0" borderId="72" xfId="0" applyFont="1" applyBorder="1"/>
    <xf numFmtId="0" fontId="50" fillId="0" borderId="68" xfId="0" applyFont="1" applyBorder="1"/>
    <xf numFmtId="0" fontId="53" fillId="0" borderId="73" xfId="0" applyFont="1" applyBorder="1"/>
    <xf numFmtId="0" fontId="50" fillId="0" borderId="74" xfId="0" applyFont="1" applyBorder="1"/>
    <xf numFmtId="0" fontId="50" fillId="0" borderId="76" xfId="0" applyFont="1" applyBorder="1"/>
    <xf numFmtId="0" fontId="55" fillId="13" borderId="78" xfId="0" applyFont="1" applyFill="1" applyBorder="1" applyAlignment="1">
      <alignment vertical="center"/>
    </xf>
    <xf numFmtId="0" fontId="51" fillId="14" borderId="82" xfId="0" applyFont="1" applyFill="1" applyBorder="1"/>
    <xf numFmtId="0" fontId="51" fillId="14" borderId="83" xfId="0" applyFont="1" applyFill="1" applyBorder="1" applyAlignment="1">
      <alignment vertical="center"/>
    </xf>
    <xf numFmtId="0" fontId="51" fillId="14" borderId="85" xfId="0" applyFont="1" applyFill="1" applyBorder="1" applyAlignment="1">
      <alignment vertical="center"/>
    </xf>
    <xf numFmtId="0" fontId="51" fillId="14" borderId="83" xfId="0" applyFont="1" applyFill="1" applyBorder="1"/>
    <xf numFmtId="165" fontId="51" fillId="14" borderId="86" xfId="0" applyNumberFormat="1" applyFont="1" applyFill="1" applyBorder="1" applyAlignment="1">
      <alignment horizontal="center" vertical="center"/>
    </xf>
    <xf numFmtId="0" fontId="55" fillId="15" borderId="87" xfId="0" applyFont="1" applyFill="1" applyBorder="1" applyAlignment="1">
      <alignment vertical="center"/>
    </xf>
    <xf numFmtId="0" fontId="55" fillId="15" borderId="88" xfId="0" applyFont="1" applyFill="1" applyBorder="1" applyAlignment="1">
      <alignment vertical="center"/>
    </xf>
    <xf numFmtId="0" fontId="55" fillId="15" borderId="9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/>
    <xf numFmtId="0" fontId="48" fillId="0" borderId="64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6" xfId="0" applyFont="1" applyBorder="1" applyAlignment="1">
      <alignment vertical="center"/>
    </xf>
    <xf numFmtId="0" fontId="48" fillId="0" borderId="64" xfId="0" applyFont="1" applyBorder="1"/>
    <xf numFmtId="0" fontId="17" fillId="0" borderId="68" xfId="0" applyFont="1" applyBorder="1" applyAlignment="1">
      <alignment vertical="center"/>
    </xf>
    <xf numFmtId="0" fontId="26" fillId="0" borderId="68" xfId="0" applyFont="1" applyBorder="1"/>
    <xf numFmtId="0" fontId="49" fillId="0" borderId="70" xfId="0" applyFont="1" applyBorder="1"/>
    <xf numFmtId="0" fontId="25" fillId="0" borderId="71" xfId="0" applyFont="1" applyBorder="1" applyAlignment="1">
      <alignment vertical="center"/>
    </xf>
    <xf numFmtId="0" fontId="25" fillId="0" borderId="68" xfId="0" applyFont="1" applyBorder="1"/>
    <xf numFmtId="0" fontId="25" fillId="0" borderId="68" xfId="0" applyFont="1" applyBorder="1" applyAlignment="1">
      <alignment horizontal="right"/>
    </xf>
    <xf numFmtId="0" fontId="25" fillId="0" borderId="71" xfId="0" applyFont="1" applyBorder="1"/>
    <xf numFmtId="0" fontId="28" fillId="0" borderId="71" xfId="0" applyFont="1" applyBorder="1"/>
    <xf numFmtId="0" fontId="52" fillId="0" borderId="68" xfId="0" applyFont="1" applyBorder="1"/>
    <xf numFmtId="0" fontId="48" fillId="0" borderId="71" xfId="0" applyFont="1" applyBorder="1"/>
    <xf numFmtId="165" fontId="51" fillId="0" borderId="69" xfId="1" applyNumberFormat="1" applyFont="1" applyBorder="1"/>
    <xf numFmtId="0" fontId="53" fillId="0" borderId="70" xfId="0" applyFont="1" applyBorder="1"/>
    <xf numFmtId="0" fontId="54" fillId="0" borderId="70" xfId="0" applyFont="1" applyBorder="1"/>
    <xf numFmtId="0" fontId="17" fillId="0" borderId="71" xfId="0" applyFont="1" applyBorder="1" applyAlignment="1">
      <alignment vertical="center"/>
    </xf>
    <xf numFmtId="0" fontId="49" fillId="0" borderId="73" xfId="0" applyFont="1" applyBorder="1"/>
    <xf numFmtId="165" fontId="51" fillId="0" borderId="77" xfId="1" applyNumberFormat="1" applyFont="1" applyBorder="1"/>
    <xf numFmtId="0" fontId="20" fillId="0" borderId="29" xfId="0" applyFont="1" applyBorder="1"/>
    <xf numFmtId="0" fontId="48" fillId="0" borderId="0" xfId="0" applyFont="1"/>
    <xf numFmtId="165" fontId="17" fillId="17" borderId="67" xfId="0" applyNumberFormat="1" applyFont="1" applyFill="1" applyBorder="1" applyAlignment="1">
      <alignment horizontal="center"/>
    </xf>
    <xf numFmtId="0" fontId="50" fillId="0" borderId="75" xfId="0" applyFont="1" applyBorder="1"/>
    <xf numFmtId="0" fontId="52" fillId="13" borderId="79" xfId="0" applyFont="1" applyFill="1" applyBorder="1" applyAlignment="1">
      <alignment horizontal="center" vertical="center"/>
    </xf>
    <xf numFmtId="165" fontId="52" fillId="13" borderId="81" xfId="0" applyNumberFormat="1" applyFont="1" applyFill="1" applyBorder="1" applyAlignment="1">
      <alignment horizontal="center" vertical="center"/>
    </xf>
    <xf numFmtId="0" fontId="52" fillId="13" borderId="80" xfId="0" applyFont="1" applyFill="1" applyBorder="1" applyAlignment="1">
      <alignment horizontal="center" vertical="center"/>
    </xf>
    <xf numFmtId="0" fontId="52" fillId="13" borderId="78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1" fillId="14" borderId="84" xfId="0" applyFont="1" applyFill="1" applyBorder="1" applyAlignment="1">
      <alignment vertical="center"/>
    </xf>
    <xf numFmtId="0" fontId="56" fillId="14" borderId="82" xfId="0" applyFont="1" applyFill="1" applyBorder="1"/>
    <xf numFmtId="165" fontId="51" fillId="14" borderId="86" xfId="1" applyNumberFormat="1" applyFont="1" applyFill="1" applyBorder="1"/>
    <xf numFmtId="0" fontId="55" fillId="15" borderId="89" xfId="0" applyFont="1" applyFill="1" applyBorder="1" applyAlignment="1">
      <alignment vertical="center"/>
    </xf>
    <xf numFmtId="165" fontId="55" fillId="15" borderId="91" xfId="1" applyNumberFormat="1" applyFont="1" applyFill="1" applyBorder="1" applyAlignment="1">
      <alignment vertical="center"/>
    </xf>
    <xf numFmtId="165" fontId="55" fillId="15" borderId="91" xfId="0" applyNumberFormat="1" applyFont="1" applyFill="1" applyBorder="1" applyAlignment="1">
      <alignment horizontal="center" vertical="center"/>
    </xf>
    <xf numFmtId="0" fontId="17" fillId="18" borderId="25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 wrapText="1"/>
    </xf>
    <xf numFmtId="0" fontId="17" fillId="18" borderId="26" xfId="0" applyFont="1" applyFill="1" applyBorder="1" applyAlignment="1">
      <alignment horizontal="center" vertical="center"/>
    </xf>
    <xf numFmtId="0" fontId="17" fillId="18" borderId="27" xfId="0" applyFont="1" applyFill="1" applyBorder="1" applyAlignment="1">
      <alignment horizontal="center" vertical="center" wrapText="1"/>
    </xf>
    <xf numFmtId="0" fontId="18" fillId="18" borderId="28" xfId="0" applyFont="1" applyFill="1" applyBorder="1"/>
    <xf numFmtId="0" fontId="19" fillId="18" borderId="28" xfId="0" applyNumberFormat="1" applyFont="1" applyFill="1" applyBorder="1"/>
    <xf numFmtId="1" fontId="17" fillId="18" borderId="28" xfId="0" applyNumberFormat="1" applyFont="1" applyFill="1" applyBorder="1" applyAlignment="1" applyProtection="1">
      <alignment horizontal="center" vertical="center"/>
      <protection locked="0"/>
    </xf>
    <xf numFmtId="0" fontId="20" fillId="18" borderId="29" xfId="0" applyNumberFormat="1" applyFont="1" applyFill="1" applyBorder="1"/>
    <xf numFmtId="1" fontId="0" fillId="18" borderId="29" xfId="0" applyNumberFormat="1" applyFill="1" applyBorder="1" applyProtection="1">
      <protection locked="0"/>
    </xf>
    <xf numFmtId="0" fontId="24" fillId="18" borderId="29" xfId="0" applyNumberFormat="1" applyFont="1" applyFill="1" applyBorder="1"/>
    <xf numFmtId="2" fontId="0" fillId="18" borderId="29" xfId="0" applyNumberFormat="1" applyFill="1" applyBorder="1" applyProtection="1">
      <protection locked="0"/>
    </xf>
    <xf numFmtId="0" fontId="0" fillId="18" borderId="29" xfId="0" applyNumberFormat="1" applyFill="1" applyBorder="1"/>
    <xf numFmtId="0" fontId="17" fillId="18" borderId="29" xfId="0" applyNumberFormat="1" applyFont="1" applyFill="1" applyBorder="1"/>
    <xf numFmtId="2" fontId="22" fillId="18" borderId="29" xfId="0" applyNumberFormat="1" applyFont="1" applyFill="1" applyBorder="1" applyProtection="1">
      <protection locked="0"/>
    </xf>
    <xf numFmtId="0" fontId="22" fillId="18" borderId="29" xfId="0" applyFont="1" applyFill="1" applyBorder="1"/>
    <xf numFmtId="2" fontId="23" fillId="18" borderId="29" xfId="0" applyNumberFormat="1" applyFont="1" applyFill="1" applyBorder="1" applyProtection="1">
      <protection locked="0"/>
    </xf>
    <xf numFmtId="2" fontId="0" fillId="18" borderId="29" xfId="0" applyNumberFormat="1" applyFont="1" applyFill="1" applyBorder="1" applyProtection="1">
      <protection locked="0"/>
    </xf>
    <xf numFmtId="0" fontId="0" fillId="18" borderId="29" xfId="0" applyNumberFormat="1" applyFill="1" applyBorder="1" applyProtection="1">
      <protection locked="0"/>
    </xf>
    <xf numFmtId="0" fontId="22" fillId="18" borderId="29" xfId="0" applyFont="1" applyFill="1" applyBorder="1" applyProtection="1">
      <protection locked="0"/>
    </xf>
    <xf numFmtId="1" fontId="22" fillId="18" borderId="29" xfId="0" applyNumberFormat="1" applyFont="1" applyFill="1" applyBorder="1" applyProtection="1">
      <protection locked="0"/>
    </xf>
    <xf numFmtId="0" fontId="23" fillId="18" borderId="29" xfId="0" applyFont="1" applyFill="1" applyBorder="1" applyProtection="1">
      <protection locked="0"/>
    </xf>
    <xf numFmtId="0" fontId="0" fillId="18" borderId="29" xfId="0" applyFill="1" applyBorder="1" applyProtection="1">
      <protection locked="0"/>
    </xf>
    <xf numFmtId="164" fontId="23" fillId="18" borderId="29" xfId="0" applyNumberFormat="1" applyFont="1" applyFill="1" applyBorder="1"/>
    <xf numFmtId="164" fontId="23" fillId="18" borderId="29" xfId="0" applyNumberFormat="1" applyFont="1" applyFill="1" applyBorder="1" applyProtection="1">
      <protection locked="0"/>
    </xf>
    <xf numFmtId="0" fontId="23" fillId="18" borderId="29" xfId="0" applyFont="1" applyFill="1" applyBorder="1"/>
    <xf numFmtId="1" fontId="17" fillId="18" borderId="29" xfId="0" applyNumberFormat="1" applyFont="1" applyFill="1" applyBorder="1"/>
    <xf numFmtId="1" fontId="0" fillId="18" borderId="29" xfId="0" applyNumberFormat="1" applyFill="1" applyBorder="1"/>
    <xf numFmtId="1" fontId="17" fillId="18" borderId="29" xfId="0" applyNumberFormat="1" applyFont="1" applyFill="1" applyBorder="1" applyProtection="1">
      <protection locked="0"/>
    </xf>
    <xf numFmtId="1" fontId="25" fillId="18" borderId="29" xfId="0" applyNumberFormat="1" applyFont="1" applyFill="1" applyBorder="1"/>
    <xf numFmtId="2" fontId="25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/>
    <xf numFmtId="164" fontId="21" fillId="18" borderId="29" xfId="0" applyNumberFormat="1" applyFont="1" applyFill="1" applyBorder="1" applyProtection="1">
      <protection locked="0"/>
    </xf>
    <xf numFmtId="0" fontId="27" fillId="18" borderId="29" xfId="0" applyNumberFormat="1" applyFont="1" applyFill="1" applyBorder="1"/>
    <xf numFmtId="0" fontId="27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/>
    <xf numFmtId="0" fontId="24" fillId="18" borderId="29" xfId="0" applyNumberFormat="1" applyFont="1" applyFill="1" applyBorder="1" applyProtection="1">
      <protection locked="0"/>
    </xf>
    <xf numFmtId="0" fontId="17" fillId="18" borderId="29" xfId="0" applyFont="1" applyFill="1" applyBorder="1"/>
    <xf numFmtId="0" fontId="25" fillId="18" borderId="29" xfId="0" applyFont="1" applyFill="1" applyBorder="1"/>
    <xf numFmtId="0" fontId="21" fillId="18" borderId="29" xfId="0" applyNumberFormat="1" applyFont="1" applyFill="1" applyBorder="1" applyProtection="1">
      <protection locked="0"/>
    </xf>
    <xf numFmtId="0" fontId="20" fillId="18" borderId="29" xfId="0" applyNumberFormat="1" applyFont="1" applyFill="1" applyBorder="1" applyProtection="1">
      <protection locked="0"/>
    </xf>
    <xf numFmtId="0" fontId="26" fillId="18" borderId="29" xfId="0" applyNumberFormat="1" applyFont="1" applyFill="1" applyBorder="1" applyAlignment="1">
      <alignment vertical="center"/>
    </xf>
    <xf numFmtId="0" fontId="17" fillId="18" borderId="29" xfId="0" applyNumberFormat="1" applyFont="1" applyFill="1" applyBorder="1" applyAlignment="1">
      <alignment vertical="center"/>
    </xf>
    <xf numFmtId="0" fontId="25" fillId="18" borderId="29" xfId="0" applyNumberFormat="1" applyFont="1" applyFill="1" applyBorder="1" applyAlignment="1">
      <alignment vertical="center"/>
    </xf>
    <xf numFmtId="2" fontId="24" fillId="18" borderId="29" xfId="0" applyNumberFormat="1" applyFont="1" applyFill="1" applyBorder="1" applyProtection="1">
      <protection locked="0"/>
    </xf>
    <xf numFmtId="0" fontId="25" fillId="18" borderId="29" xfId="0" applyNumberFormat="1" applyFont="1" applyFill="1" applyBorder="1" applyAlignment="1">
      <alignment horizontal="right"/>
    </xf>
    <xf numFmtId="2" fontId="23" fillId="18" borderId="30" xfId="0" applyNumberFormat="1" applyFont="1" applyFill="1" applyBorder="1" applyAlignment="1" applyProtection="1">
      <alignment vertical="center" wrapText="1"/>
      <protection locked="0"/>
    </xf>
    <xf numFmtId="2" fontId="23" fillId="18" borderId="31" xfId="0" applyNumberFormat="1" applyFont="1" applyFill="1" applyBorder="1" applyAlignment="1" applyProtection="1">
      <alignment vertical="center" wrapText="1"/>
      <protection locked="0"/>
    </xf>
    <xf numFmtId="0" fontId="25" fillId="18" borderId="29" xfId="0" applyNumberFormat="1" applyFont="1" applyFill="1" applyBorder="1" applyProtection="1">
      <protection locked="0"/>
    </xf>
    <xf numFmtId="0" fontId="28" fillId="18" borderId="29" xfId="0" applyNumberFormat="1" applyFont="1" applyFill="1" applyBorder="1"/>
    <xf numFmtId="2" fontId="23" fillId="18" borderId="29" xfId="0" applyNumberFormat="1" applyFont="1" applyFill="1" applyBorder="1" applyAlignment="1" applyProtection="1">
      <alignment wrapText="1"/>
      <protection locked="0"/>
    </xf>
    <xf numFmtId="0" fontId="28" fillId="18" borderId="29" xfId="0" applyNumberFormat="1" applyFont="1" applyFill="1" applyBorder="1" applyProtection="1">
      <protection locked="0"/>
    </xf>
    <xf numFmtId="0" fontId="21" fillId="18" borderId="29" xfId="0" applyNumberFormat="1" applyFont="1" applyFill="1" applyBorder="1"/>
    <xf numFmtId="0" fontId="25" fillId="18" borderId="29" xfId="0" applyNumberFormat="1" applyFont="1" applyFill="1" applyBorder="1" applyAlignment="1" applyProtection="1">
      <alignment vertical="center"/>
      <protection locked="0"/>
    </xf>
    <xf numFmtId="0" fontId="17" fillId="18" borderId="29" xfId="0" applyNumberFormat="1" applyFont="1" applyFill="1" applyBorder="1" applyAlignment="1" applyProtection="1">
      <alignment vertical="center"/>
      <protection locked="0"/>
    </xf>
    <xf numFmtId="0" fontId="25" fillId="18" borderId="32" xfId="0" applyNumberFormat="1" applyFont="1" applyFill="1" applyBorder="1"/>
    <xf numFmtId="0" fontId="0" fillId="18" borderId="32" xfId="0" applyNumberFormat="1" applyFill="1" applyBorder="1" applyProtection="1">
      <protection locked="0"/>
    </xf>
    <xf numFmtId="2" fontId="23" fillId="18" borderId="32" xfId="0" applyNumberFormat="1" applyFont="1" applyFill="1" applyBorder="1" applyProtection="1">
      <protection locked="0"/>
    </xf>
    <xf numFmtId="2" fontId="0" fillId="18" borderId="32" xfId="0" applyNumberFormat="1" applyFont="1" applyFill="1" applyBorder="1" applyProtection="1">
      <protection locked="0"/>
    </xf>
    <xf numFmtId="2" fontId="0" fillId="18" borderId="32" xfId="0" applyNumberFormat="1" applyFill="1" applyBorder="1" applyProtection="1">
      <protection locked="0"/>
    </xf>
    <xf numFmtId="1" fontId="17" fillId="18" borderId="26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readingOrder="2"/>
    </xf>
    <xf numFmtId="0" fontId="59" fillId="0" borderId="0" xfId="0" applyFont="1"/>
    <xf numFmtId="0" fontId="60" fillId="0" borderId="0" xfId="0" applyFont="1" applyAlignment="1">
      <alignment readingOrder="2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vertical="center" readingOrder="2"/>
    </xf>
    <xf numFmtId="0" fontId="64" fillId="0" borderId="7" xfId="0" applyFont="1" applyBorder="1" applyAlignment="1">
      <alignment horizontal="center" vertical="center" wrapText="1" readingOrder="2"/>
    </xf>
    <xf numFmtId="0" fontId="40" fillId="0" borderId="11" xfId="0" applyFont="1" applyBorder="1" applyAlignment="1">
      <alignment horizontal="center" vertical="center" wrapText="1" readingOrder="2"/>
    </xf>
    <xf numFmtId="0" fontId="40" fillId="0" borderId="11" xfId="0" applyFont="1" applyBorder="1" applyAlignment="1" applyProtection="1">
      <alignment horizontal="center" vertical="center" wrapText="1" readingOrder="2"/>
      <protection locked="0"/>
    </xf>
    <xf numFmtId="0" fontId="40" fillId="0" borderId="14" xfId="0" applyFont="1" applyBorder="1" applyAlignment="1">
      <alignment horizontal="center" vertical="center" wrapText="1" readingOrder="2"/>
    </xf>
    <xf numFmtId="0" fontId="40" fillId="0" borderId="14" xfId="0" applyFont="1" applyBorder="1" applyAlignment="1" applyProtection="1">
      <alignment horizontal="center" vertical="center" wrapText="1" readingOrder="2"/>
      <protection locked="0"/>
    </xf>
    <xf numFmtId="0" fontId="40" fillId="0" borderId="5" xfId="0" applyFont="1" applyBorder="1" applyAlignment="1">
      <alignment horizontal="center" vertical="center" wrapText="1" readingOrder="2"/>
    </xf>
    <xf numFmtId="0" fontId="40" fillId="0" borderId="5" xfId="0" applyFont="1" applyBorder="1" applyAlignment="1" applyProtection="1">
      <alignment horizontal="center" vertical="center" wrapText="1" readingOrder="2"/>
      <protection locked="0"/>
    </xf>
    <xf numFmtId="0" fontId="40" fillId="0" borderId="23" xfId="0" applyFont="1" applyBorder="1" applyAlignment="1" applyProtection="1">
      <alignment horizontal="center" vertical="center" wrapText="1" readingOrder="2"/>
      <protection locked="0"/>
    </xf>
    <xf numFmtId="0" fontId="40" fillId="0" borderId="24" xfId="0" applyFont="1" applyBorder="1" applyAlignment="1">
      <alignment horizontal="center" vertical="center" wrapText="1" readingOrder="2"/>
    </xf>
    <xf numFmtId="0" fontId="40" fillId="0" borderId="24" xfId="0" applyFont="1" applyBorder="1" applyAlignment="1" applyProtection="1">
      <alignment horizontal="center" vertical="center" wrapText="1" readingOrder="2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66" fillId="0" borderId="0" xfId="0" applyFont="1"/>
    <xf numFmtId="0" fontId="67" fillId="0" borderId="0" xfId="0" applyFont="1" applyAlignment="1">
      <alignment horizontal="center" vertical="center" readingOrder="2"/>
    </xf>
    <xf numFmtId="0" fontId="65" fillId="0" borderId="0" xfId="0" applyFont="1" applyAlignment="1">
      <alignment vertical="center" readingOrder="2"/>
    </xf>
    <xf numFmtId="0" fontId="0" fillId="0" borderId="107" xfId="0" applyBorder="1" applyAlignment="1">
      <alignment horizontal="center" vertical="center" wrapText="1" shrinkToFit="1"/>
    </xf>
    <xf numFmtId="0" fontId="58" fillId="19" borderId="0" xfId="0" applyFont="1" applyFill="1" applyAlignment="1">
      <alignment readingOrder="2"/>
    </xf>
    <xf numFmtId="0" fontId="64" fillId="0" borderId="5" xfId="0" applyFont="1" applyBorder="1" applyAlignment="1">
      <alignment horizontal="center" vertical="center" wrapText="1" readingOrder="2"/>
    </xf>
    <xf numFmtId="0" fontId="64" fillId="0" borderId="8" xfId="0" applyFont="1" applyBorder="1" applyAlignment="1">
      <alignment horizontal="center" vertical="center" wrapText="1" readingOrder="2"/>
    </xf>
    <xf numFmtId="0" fontId="4" fillId="2" borderId="96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97" xfId="0" applyFont="1" applyFill="1" applyBorder="1" applyAlignment="1">
      <alignment horizontal="center" vertical="center" wrapText="1" readingOrder="2"/>
    </xf>
    <xf numFmtId="0" fontId="63" fillId="0" borderId="92" xfId="0" applyFont="1" applyBorder="1" applyAlignment="1">
      <alignment horizontal="right" vertical="center" readingOrder="2"/>
    </xf>
    <xf numFmtId="0" fontId="63" fillId="0" borderId="93" xfId="0" applyFont="1" applyBorder="1" applyAlignment="1">
      <alignment horizontal="right" vertical="center" readingOrder="2"/>
    </xf>
    <xf numFmtId="0" fontId="63" fillId="0" borderId="94" xfId="0" applyFont="1" applyBorder="1" applyAlignment="1">
      <alignment horizontal="right" vertical="center" readingOrder="2"/>
    </xf>
    <xf numFmtId="0" fontId="4" fillId="0" borderId="17" xfId="0" applyFont="1" applyBorder="1" applyAlignment="1">
      <alignment horizontal="center" vertical="center" wrapText="1" readingOrder="2"/>
    </xf>
    <xf numFmtId="0" fontId="4" fillId="0" borderId="23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wrapText="1" readingOrder="2"/>
    </xf>
    <xf numFmtId="0" fontId="4" fillId="0" borderId="95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9" fillId="0" borderId="18" xfId="0" applyFont="1" applyBorder="1" applyAlignment="1">
      <alignment horizontal="center" vertical="center" wrapText="1" readingOrder="2"/>
    </xf>
    <xf numFmtId="0" fontId="9" fillId="0" borderId="19" xfId="0" applyFont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 readingOrder="2"/>
    </xf>
    <xf numFmtId="0" fontId="7" fillId="0" borderId="21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 wrapText="1" readingOrder="2"/>
    </xf>
    <xf numFmtId="0" fontId="8" fillId="0" borderId="21" xfId="0" applyFont="1" applyBorder="1" applyAlignment="1">
      <alignment horizontal="center" vertical="center" wrapText="1" readingOrder="2"/>
    </xf>
    <xf numFmtId="0" fontId="16" fillId="0" borderId="18" xfId="0" applyNumberFormat="1" applyFont="1" applyFill="1" applyBorder="1" applyAlignment="1"/>
    <xf numFmtId="0" fontId="16" fillId="0" borderId="19" xfId="0" applyNumberFormat="1" applyFont="1" applyFill="1" applyBorder="1" applyAlignment="1"/>
    <xf numFmtId="0" fontId="16" fillId="0" borderId="20" xfId="0" applyNumberFormat="1" applyFont="1" applyFill="1" applyBorder="1" applyAlignment="1"/>
    <xf numFmtId="0" fontId="0" fillId="0" borderId="116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7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1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0" fillId="0" borderId="109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29" fillId="0" borderId="9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10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41" fillId="9" borderId="48" xfId="0" applyFont="1" applyFill="1" applyBorder="1" applyAlignment="1">
      <alignment horizontal="center" vertical="center" wrapText="1" readingOrder="2"/>
    </xf>
    <xf numFmtId="0" fontId="41" fillId="9" borderId="49" xfId="0" applyFont="1" applyFill="1" applyBorder="1" applyAlignment="1">
      <alignment horizontal="center" vertical="center" wrapText="1" readingOrder="2"/>
    </xf>
    <xf numFmtId="0" fontId="42" fillId="0" borderId="0" xfId="0" applyFont="1" applyAlignment="1">
      <alignment horizontal="center"/>
    </xf>
    <xf numFmtId="0" fontId="65" fillId="0" borderId="0" xfId="0" applyFont="1" applyAlignment="1">
      <alignment horizontal="center" vertical="center" readingOrder="2"/>
    </xf>
    <xf numFmtId="0" fontId="68" fillId="16" borderId="0" xfId="0" applyFont="1" applyFill="1" applyAlignment="1">
      <alignment horizontal="center"/>
    </xf>
    <xf numFmtId="0" fontId="46" fillId="11" borderId="48" xfId="0" applyFont="1" applyFill="1" applyBorder="1" applyAlignment="1">
      <alignment horizontal="center" vertical="center"/>
    </xf>
    <xf numFmtId="0" fontId="46" fillId="11" borderId="59" xfId="0" applyFont="1" applyFill="1" applyBorder="1" applyAlignment="1">
      <alignment horizontal="center" vertical="center"/>
    </xf>
    <xf numFmtId="0" fontId="46" fillId="11" borderId="60" xfId="0" applyFont="1" applyFill="1" applyBorder="1" applyAlignment="1">
      <alignment horizontal="center" vertical="center"/>
    </xf>
    <xf numFmtId="0" fontId="46" fillId="12" borderId="48" xfId="0" applyFont="1" applyFill="1" applyBorder="1" applyAlignment="1">
      <alignment horizontal="center" vertical="center"/>
    </xf>
    <xf numFmtId="0" fontId="46" fillId="12" borderId="59" xfId="0" applyFont="1" applyFill="1" applyBorder="1" applyAlignment="1">
      <alignment horizontal="center" vertical="center"/>
    </xf>
    <xf numFmtId="0" fontId="46" fillId="12" borderId="60" xfId="0" applyFont="1" applyFill="1" applyBorder="1" applyAlignment="1">
      <alignment horizontal="center" vertical="center"/>
    </xf>
    <xf numFmtId="0" fontId="17" fillId="7" borderId="61" xfId="0" applyFont="1" applyFill="1" applyBorder="1" applyAlignment="1">
      <alignment horizontal="center" vertical="center" wrapText="1"/>
    </xf>
    <xf numFmtId="0" fontId="17" fillId="7" borderId="6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3</xdr:row>
      <xdr:rowOff>0</xdr:rowOff>
    </xdr:from>
    <xdr:to>
      <xdr:col>6</xdr:col>
      <xdr:colOff>438149</xdr:colOff>
      <xdr:row>5</xdr:row>
      <xdr:rowOff>0</xdr:rowOff>
    </xdr:to>
    <xdr:sp macro="" textlink="">
      <xdr:nvSpPr>
        <xdr:cNvPr id="3" name="مربع نص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9983590651" y="381000"/>
          <a:ext cx="465772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16</xdr:col>
      <xdr:colOff>436256</xdr:colOff>
      <xdr:row>4</xdr:row>
      <xdr:rowOff>52389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xmlns="" id="{5C39010B-B02C-4676-8207-82E112A5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4137669" y="41672"/>
          <a:ext cx="1193494" cy="9822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"/>
  <sheetViews>
    <sheetView rightToLeft="1" tabSelected="1" view="pageBreakPreview" zoomScale="60" zoomScaleNormal="100" workbookViewId="0">
      <selection activeCell="B12" sqref="B12:F12"/>
    </sheetView>
  </sheetViews>
  <sheetFormatPr defaultColWidth="9.109375" defaultRowHeight="27"/>
  <cols>
    <col min="1" max="1" width="3.5546875" style="207" customWidth="1"/>
    <col min="2" max="2" width="11.88671875" style="207" customWidth="1"/>
    <col min="3" max="9" width="9.109375" style="207"/>
    <col min="10" max="11" width="9.109375" style="207" customWidth="1"/>
    <col min="12" max="16384" width="9.109375" style="207"/>
  </cols>
  <sheetData>
    <row r="3" spans="1:16" ht="35.1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</row>
    <row r="4" spans="1:16" ht="35.1" customHeight="1">
      <c r="A4" s="206"/>
      <c r="B4" s="206" t="s">
        <v>446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6" ht="35.1" customHeight="1">
      <c r="A5" s="206"/>
      <c r="B5" s="206" t="s">
        <v>447</v>
      </c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</row>
    <row r="6" spans="1:16" ht="35.1" customHeight="1">
      <c r="A6" s="206"/>
      <c r="B6" s="206" t="s">
        <v>480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</row>
    <row r="7" spans="1:16" ht="35.1" customHeight="1">
      <c r="A7" s="206"/>
      <c r="B7" s="206" t="s">
        <v>448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</row>
    <row r="8" spans="1:16" ht="35.1" customHeight="1">
      <c r="A8" s="206"/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</row>
    <row r="9" spans="1:16" ht="35.1" customHeight="1">
      <c r="A9" s="206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</row>
    <row r="10" spans="1:16" ht="35.1" customHeight="1">
      <c r="A10" s="206"/>
      <c r="B10" s="206" t="s">
        <v>451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</row>
    <row r="11" spans="1:16" ht="35.1" customHeight="1">
      <c r="A11" s="206"/>
      <c r="B11" s="206" t="s">
        <v>467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</row>
    <row r="12" spans="1:16" ht="35.1" customHeight="1">
      <c r="A12" s="206"/>
      <c r="B12" s="206" t="s">
        <v>481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  <c r="N12" s="206"/>
      <c r="O12" s="206"/>
    </row>
    <row r="13" spans="1:16" ht="35.1" customHeight="1">
      <c r="A13" s="206"/>
      <c r="B13" s="206" t="s">
        <v>468</v>
      </c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  <c r="N13" s="206"/>
      <c r="O13" s="206"/>
    </row>
    <row r="14" spans="1:16" ht="35.1" customHeight="1">
      <c r="A14" s="206"/>
      <c r="B14" s="206" t="s">
        <v>469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</row>
    <row r="15" spans="1:16" ht="35.1" customHeight="1">
      <c r="A15" s="206"/>
      <c r="B15" s="206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</row>
    <row r="16" spans="1:16" ht="35.1" customHeight="1">
      <c r="A16" s="206"/>
      <c r="B16" s="208" t="s">
        <v>449</v>
      </c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</row>
    <row r="17" spans="1:15">
      <c r="A17" s="206"/>
      <c r="B17" s="206" t="s">
        <v>471</v>
      </c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</row>
    <row r="18" spans="1:15">
      <c r="A18" s="206"/>
      <c r="B18" s="206" t="s">
        <v>450</v>
      </c>
      <c r="C18" s="206" t="s">
        <v>470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</row>
    <row r="19" spans="1:15">
      <c r="A19" s="206"/>
      <c r="B19" s="206" t="s">
        <v>452</v>
      </c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</row>
    <row r="20" spans="1:15">
      <c r="A20" s="206"/>
      <c r="B20" s="229" t="s">
        <v>462</v>
      </c>
      <c r="C20" s="229"/>
      <c r="D20" s="229"/>
      <c r="E20" s="229"/>
      <c r="F20" s="206"/>
      <c r="G20" s="206"/>
      <c r="H20" s="206"/>
      <c r="I20" s="206"/>
      <c r="J20" s="206"/>
      <c r="K20" s="206"/>
      <c r="L20" s="206"/>
      <c r="M20" s="206"/>
      <c r="N20" s="206"/>
      <c r="O20" s="206"/>
    </row>
    <row r="21" spans="1:15">
      <c r="A21" s="206"/>
      <c r="B21" s="229" t="s">
        <v>463</v>
      </c>
      <c r="C21" s="229"/>
      <c r="D21" s="229"/>
      <c r="E21" s="229"/>
      <c r="F21" s="206"/>
      <c r="G21" s="206"/>
      <c r="H21" s="206"/>
      <c r="I21" s="206"/>
      <c r="J21" s="206"/>
      <c r="K21" s="206"/>
      <c r="L21" s="206"/>
      <c r="M21" s="206"/>
      <c r="N21" s="206"/>
      <c r="O21" s="206"/>
    </row>
    <row r="22" spans="1:15">
      <c r="A22" s="206"/>
      <c r="B22" s="229" t="s">
        <v>464</v>
      </c>
      <c r="C22" s="229"/>
      <c r="D22" s="229"/>
      <c r="E22" s="229"/>
      <c r="F22" s="229"/>
      <c r="G22" s="206"/>
      <c r="H22" s="206"/>
      <c r="I22" s="206"/>
      <c r="J22" s="206"/>
      <c r="K22" s="206"/>
      <c r="L22" s="206"/>
      <c r="M22" s="206"/>
      <c r="N22" s="206"/>
      <c r="O22" s="206"/>
    </row>
    <row r="23" spans="1:15">
      <c r="A23" s="206"/>
      <c r="B23" s="229" t="s">
        <v>465</v>
      </c>
      <c r="C23" s="229"/>
      <c r="D23" s="229"/>
      <c r="E23" s="229"/>
      <c r="F23" s="229"/>
      <c r="G23" s="229"/>
      <c r="H23" s="206"/>
      <c r="I23" s="206"/>
      <c r="J23" s="206"/>
      <c r="K23" s="206"/>
      <c r="L23" s="206"/>
      <c r="M23" s="206"/>
      <c r="N23" s="206"/>
      <c r="O23" s="206"/>
    </row>
    <row r="24" spans="1:15">
      <c r="A24" s="206"/>
      <c r="B24" s="229" t="s">
        <v>466</v>
      </c>
      <c r="C24" s="229"/>
      <c r="D24" s="229"/>
      <c r="E24" s="229"/>
      <c r="F24" s="229"/>
      <c r="G24" s="229"/>
      <c r="H24" s="206"/>
      <c r="I24" s="206"/>
      <c r="J24" s="206"/>
      <c r="K24" s="206"/>
      <c r="L24" s="206"/>
      <c r="M24" s="206"/>
      <c r="N24" s="206"/>
      <c r="O24" s="206"/>
    </row>
    <row r="25" spans="1:15">
      <c r="A25" s="206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</row>
    <row r="26" spans="1:15">
      <c r="A26" s="206"/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</row>
    <row r="27" spans="1:15">
      <c r="A27" s="206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5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5">
      <c r="A29" s="206"/>
      <c r="B29" s="206"/>
      <c r="C29" s="206"/>
      <c r="D29" s="206"/>
      <c r="E29" s="206"/>
      <c r="F29" s="206"/>
      <c r="G29" s="206"/>
      <c r="H29" s="206"/>
      <c r="I29" s="206"/>
      <c r="J29" s="206"/>
      <c r="K29" s="206"/>
    </row>
    <row r="30" spans="1:1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5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</sheetData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rightToLeft="1" view="pageBreakPreview" topLeftCell="A2" zoomScale="79" zoomScaleNormal="100" zoomScaleSheetLayoutView="79" workbookViewId="0">
      <selection activeCell="D2" sqref="D2"/>
    </sheetView>
  </sheetViews>
  <sheetFormatPr defaultColWidth="9.109375" defaultRowHeight="27.9" customHeight="1"/>
  <cols>
    <col min="1" max="1" width="9.109375" style="209"/>
    <col min="2" max="2" width="30.44140625" style="209" bestFit="1" customWidth="1"/>
    <col min="3" max="3" width="11.6640625" style="209" customWidth="1"/>
    <col min="4" max="4" width="10.5546875" style="209" customWidth="1"/>
    <col min="5" max="5" width="11.33203125" style="209" customWidth="1"/>
    <col min="6" max="6" width="9.109375" style="209"/>
    <col min="7" max="7" width="10.88671875" style="209" customWidth="1"/>
    <col min="8" max="8" width="35.33203125" style="209" customWidth="1"/>
    <col min="9" max="16384" width="9.109375" style="209"/>
  </cols>
  <sheetData>
    <row r="5" spans="1:8" ht="27.9" customHeight="1" thickBot="1"/>
    <row r="6" spans="1:8" ht="27.9" customHeight="1" thickBot="1">
      <c r="A6" s="210"/>
      <c r="B6" s="235" t="s">
        <v>453</v>
      </c>
      <c r="C6" s="236"/>
      <c r="D6" s="236"/>
      <c r="E6" s="236"/>
      <c r="F6" s="236"/>
      <c r="G6" s="236"/>
      <c r="H6" s="237"/>
    </row>
    <row r="7" spans="1:8" ht="27.9" customHeight="1">
      <c r="B7" s="238" t="s">
        <v>0</v>
      </c>
      <c r="C7" s="241" t="s">
        <v>1</v>
      </c>
      <c r="D7" s="241"/>
      <c r="E7" s="241"/>
      <c r="F7" s="241"/>
      <c r="G7" s="241" t="s">
        <v>2</v>
      </c>
      <c r="H7" s="241"/>
    </row>
    <row r="8" spans="1:8" ht="27.9" customHeight="1">
      <c r="B8" s="239"/>
      <c r="C8" s="242" t="s">
        <v>3</v>
      </c>
      <c r="D8" s="243"/>
      <c r="E8" s="242" t="s">
        <v>4</v>
      </c>
      <c r="F8" s="243"/>
      <c r="G8" s="230" t="s">
        <v>2</v>
      </c>
      <c r="H8" s="230" t="s">
        <v>5</v>
      </c>
    </row>
    <row r="9" spans="1:8" ht="45" customHeight="1" thickBot="1">
      <c r="B9" s="240"/>
      <c r="C9" s="211" t="s">
        <v>1</v>
      </c>
      <c r="D9" s="211" t="s">
        <v>6</v>
      </c>
      <c r="E9" s="211" t="s">
        <v>7</v>
      </c>
      <c r="F9" s="211" t="s">
        <v>8</v>
      </c>
      <c r="G9" s="231"/>
      <c r="H9" s="231"/>
    </row>
    <row r="10" spans="1:8" ht="27.9" customHeight="1" thickTop="1">
      <c r="B10" s="232" t="s">
        <v>9</v>
      </c>
      <c r="C10" s="233"/>
      <c r="D10" s="233"/>
      <c r="E10" s="233"/>
      <c r="F10" s="233"/>
      <c r="G10" s="233"/>
      <c r="H10" s="234"/>
    </row>
    <row r="11" spans="1:8" ht="27.9" customHeight="1">
      <c r="B11" s="212" t="s">
        <v>10</v>
      </c>
      <c r="C11" s="213" t="s">
        <v>454</v>
      </c>
      <c r="D11" s="213"/>
      <c r="E11" s="213"/>
      <c r="F11" s="213"/>
      <c r="G11" s="213"/>
      <c r="H11" s="213"/>
    </row>
    <row r="12" spans="1:8" ht="27.9" customHeight="1">
      <c r="B12" s="214" t="s">
        <v>11</v>
      </c>
      <c r="C12" s="213" t="s">
        <v>454</v>
      </c>
      <c r="D12" s="215"/>
      <c r="E12" s="213"/>
      <c r="F12" s="215"/>
      <c r="G12" s="215"/>
      <c r="H12" s="215"/>
    </row>
    <row r="13" spans="1:8" ht="27.9" customHeight="1">
      <c r="B13" s="214" t="s">
        <v>12</v>
      </c>
      <c r="C13" s="213" t="s">
        <v>454</v>
      </c>
      <c r="D13" s="215"/>
      <c r="E13" s="213"/>
      <c r="F13" s="215"/>
      <c r="G13" s="215"/>
      <c r="H13" s="215"/>
    </row>
    <row r="14" spans="1:8" ht="27.9" customHeight="1">
      <c r="B14" s="214" t="s">
        <v>13</v>
      </c>
      <c r="C14" s="213" t="s">
        <v>454</v>
      </c>
      <c r="D14" s="215"/>
      <c r="E14" s="213"/>
      <c r="F14" s="215"/>
      <c r="G14" s="215"/>
      <c r="H14" s="215"/>
    </row>
    <row r="15" spans="1:8" ht="27.9" customHeight="1">
      <c r="B15" s="214" t="s">
        <v>14</v>
      </c>
      <c r="C15" s="213" t="s">
        <v>454</v>
      </c>
      <c r="D15" s="215"/>
      <c r="E15" s="213"/>
      <c r="F15" s="215"/>
      <c r="G15" s="215"/>
      <c r="H15" s="215"/>
    </row>
    <row r="16" spans="1:8" ht="27.9" customHeight="1">
      <c r="B16" s="214" t="s">
        <v>15</v>
      </c>
      <c r="C16" s="213" t="s">
        <v>454</v>
      </c>
      <c r="D16" s="215"/>
      <c r="E16" s="213"/>
      <c r="F16" s="215"/>
      <c r="G16" s="215"/>
      <c r="H16" s="215"/>
    </row>
    <row r="17" spans="2:8" ht="27.9" customHeight="1">
      <c r="B17" s="214" t="s">
        <v>16</v>
      </c>
      <c r="C17" s="213" t="s">
        <v>454</v>
      </c>
      <c r="D17" s="215"/>
      <c r="E17" s="213"/>
      <c r="F17" s="215"/>
      <c r="G17" s="215"/>
      <c r="H17" s="215"/>
    </row>
    <row r="18" spans="2:8" ht="27.9" customHeight="1">
      <c r="B18" s="214" t="s">
        <v>17</v>
      </c>
      <c r="C18" s="213" t="s">
        <v>454</v>
      </c>
      <c r="D18" s="215"/>
      <c r="E18" s="213"/>
      <c r="F18" s="215"/>
      <c r="G18" s="215"/>
      <c r="H18" s="215"/>
    </row>
    <row r="19" spans="2:8" ht="47.25" customHeight="1">
      <c r="B19" s="214" t="s">
        <v>18</v>
      </c>
      <c r="C19" s="215"/>
      <c r="D19" s="215"/>
      <c r="E19" s="215"/>
      <c r="F19" s="215"/>
      <c r="G19" s="213" t="s">
        <v>454</v>
      </c>
      <c r="H19" s="215" t="s">
        <v>455</v>
      </c>
    </row>
    <row r="20" spans="2:8" ht="39" customHeight="1">
      <c r="B20" s="214" t="s">
        <v>19</v>
      </c>
      <c r="C20" s="213" t="s">
        <v>454</v>
      </c>
      <c r="D20" s="215"/>
      <c r="E20" s="215"/>
      <c r="F20" s="215"/>
      <c r="G20" s="213"/>
      <c r="H20" s="215"/>
    </row>
    <row r="21" spans="2:8" ht="27.9" customHeight="1" thickBot="1">
      <c r="B21" s="214" t="s">
        <v>20</v>
      </c>
      <c r="C21" s="213" t="s">
        <v>454</v>
      </c>
      <c r="D21" s="215"/>
      <c r="E21" s="213"/>
      <c r="F21" s="215"/>
      <c r="G21" s="215"/>
      <c r="H21" s="215"/>
    </row>
    <row r="22" spans="2:8" ht="27.9" customHeight="1" thickTop="1">
      <c r="B22" s="232" t="s">
        <v>21</v>
      </c>
      <c r="C22" s="233"/>
      <c r="D22" s="233"/>
      <c r="E22" s="233"/>
      <c r="F22" s="233"/>
      <c r="G22" s="233"/>
      <c r="H22" s="234"/>
    </row>
    <row r="23" spans="2:8" ht="27.9" customHeight="1">
      <c r="B23" s="214" t="s">
        <v>22</v>
      </c>
      <c r="C23" s="215"/>
      <c r="D23" s="215"/>
      <c r="E23" s="213" t="s">
        <v>454</v>
      </c>
      <c r="F23" s="215"/>
      <c r="G23" s="215"/>
      <c r="H23" s="215"/>
    </row>
    <row r="24" spans="2:8" ht="27.9" customHeight="1">
      <c r="B24" s="214" t="s">
        <v>23</v>
      </c>
      <c r="C24" s="215"/>
      <c r="D24" s="215"/>
      <c r="E24" s="213" t="s">
        <v>454</v>
      </c>
      <c r="F24" s="215"/>
      <c r="G24" s="215"/>
      <c r="H24" s="215"/>
    </row>
    <row r="25" spans="2:8" ht="27.9" customHeight="1">
      <c r="B25" s="214" t="s">
        <v>24</v>
      </c>
      <c r="C25" s="215"/>
      <c r="D25" s="215"/>
      <c r="E25" s="213" t="s">
        <v>454</v>
      </c>
      <c r="F25" s="215"/>
      <c r="G25" s="215"/>
      <c r="H25" s="215"/>
    </row>
    <row r="26" spans="2:8" ht="27.9" customHeight="1">
      <c r="B26" s="214" t="s">
        <v>25</v>
      </c>
      <c r="C26" s="213" t="s">
        <v>454</v>
      </c>
      <c r="D26" s="215"/>
      <c r="E26" s="213"/>
      <c r="F26" s="215"/>
      <c r="G26" s="215"/>
      <c r="H26" s="215"/>
    </row>
    <row r="27" spans="2:8" ht="27.9" customHeight="1">
      <c r="B27" s="214" t="s">
        <v>26</v>
      </c>
      <c r="C27" s="215"/>
      <c r="D27" s="215"/>
      <c r="E27" s="215"/>
      <c r="F27" s="215"/>
      <c r="G27" s="213" t="s">
        <v>454</v>
      </c>
      <c r="H27" s="215"/>
    </row>
    <row r="28" spans="2:8" ht="27.9" customHeight="1" thickBot="1">
      <c r="B28" s="216" t="s">
        <v>27</v>
      </c>
      <c r="C28" s="217"/>
      <c r="D28" s="217"/>
      <c r="E28" s="218" t="s">
        <v>454</v>
      </c>
      <c r="F28" s="217"/>
      <c r="G28" s="218"/>
      <c r="H28" s="217"/>
    </row>
    <row r="29" spans="2:8" ht="27.9" customHeight="1" thickBot="1">
      <c r="B29" s="219" t="s">
        <v>28</v>
      </c>
      <c r="C29" s="220"/>
      <c r="D29" s="220"/>
      <c r="E29" s="220" t="s">
        <v>454</v>
      </c>
      <c r="F29" s="220"/>
      <c r="G29" s="220"/>
      <c r="H29" s="220"/>
    </row>
  </sheetData>
  <mergeCells count="10">
    <mergeCell ref="H8:H9"/>
    <mergeCell ref="B10:H10"/>
    <mergeCell ref="B22:H22"/>
    <mergeCell ref="B6:H6"/>
    <mergeCell ref="B7:B9"/>
    <mergeCell ref="C7:F7"/>
    <mergeCell ref="G7:H7"/>
    <mergeCell ref="C8:D8"/>
    <mergeCell ref="E8:F8"/>
    <mergeCell ref="G8:G9"/>
  </mergeCell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rightToLeft="1" view="pageBreakPreview" zoomScale="80" zoomScaleNormal="100" zoomScaleSheetLayoutView="80" workbookViewId="0">
      <selection activeCell="P19" sqref="P19"/>
    </sheetView>
  </sheetViews>
  <sheetFormatPr defaultRowHeight="14.4"/>
  <cols>
    <col min="2" max="2" width="9.33203125" bestFit="1" customWidth="1"/>
    <col min="3" max="3" width="36.44140625" customWidth="1"/>
    <col min="4" max="4" width="10.88671875" bestFit="1" customWidth="1"/>
    <col min="5" max="6" width="9.33203125" bestFit="1" customWidth="1"/>
    <col min="7" max="7" width="13" bestFit="1" customWidth="1"/>
    <col min="8" max="12" width="9.33203125" bestFit="1" customWidth="1"/>
    <col min="14" max="14" width="13" bestFit="1" customWidth="1"/>
    <col min="15" max="15" width="9.33203125" bestFit="1" customWidth="1"/>
    <col min="16" max="16" width="13" bestFit="1" customWidth="1"/>
  </cols>
  <sheetData>
    <row r="2" spans="2:16" ht="21.6" thickBot="1">
      <c r="C2" s="247" t="s">
        <v>456</v>
      </c>
      <c r="D2" s="247"/>
      <c r="E2" s="247"/>
      <c r="F2" s="247"/>
      <c r="G2" s="247"/>
      <c r="H2" s="247"/>
      <c r="I2" s="247"/>
      <c r="J2" s="247"/>
      <c r="K2" s="247"/>
      <c r="L2" s="247"/>
    </row>
    <row r="3" spans="2:16" ht="15.6" thickBot="1">
      <c r="B3" s="248" t="s">
        <v>29</v>
      </c>
      <c r="C3" s="250" t="s">
        <v>30</v>
      </c>
      <c r="D3" s="244" t="s">
        <v>31</v>
      </c>
      <c r="E3" s="245"/>
      <c r="F3" s="246"/>
      <c r="G3" s="244" t="s">
        <v>32</v>
      </c>
      <c r="H3" s="245"/>
      <c r="I3" s="246"/>
      <c r="J3" s="244" t="s">
        <v>33</v>
      </c>
      <c r="K3" s="245"/>
      <c r="L3" s="246"/>
      <c r="N3" s="244" t="s">
        <v>34</v>
      </c>
      <c r="O3" s="245"/>
      <c r="P3" s="246"/>
    </row>
    <row r="4" spans="2:16" ht="15" thickBot="1">
      <c r="B4" s="249"/>
      <c r="C4" s="251"/>
      <c r="D4" s="2" t="s">
        <v>35</v>
      </c>
      <c r="E4" s="2" t="s">
        <v>36</v>
      </c>
      <c r="F4" s="2" t="s">
        <v>37</v>
      </c>
      <c r="G4" s="2" t="s">
        <v>35</v>
      </c>
      <c r="H4" s="2" t="s">
        <v>36</v>
      </c>
      <c r="I4" s="2" t="s">
        <v>37</v>
      </c>
      <c r="J4" s="2" t="s">
        <v>35</v>
      </c>
      <c r="K4" s="2" t="s">
        <v>36</v>
      </c>
      <c r="L4" s="3" t="s">
        <v>37</v>
      </c>
      <c r="N4" s="2" t="s">
        <v>35</v>
      </c>
      <c r="O4" s="2" t="s">
        <v>36</v>
      </c>
      <c r="P4" s="3" t="s">
        <v>37</v>
      </c>
    </row>
    <row r="5" spans="2:16" ht="15.75" customHeight="1" thickBot="1">
      <c r="B5" s="4">
        <v>311</v>
      </c>
      <c r="C5" s="5" t="s">
        <v>38</v>
      </c>
      <c r="D5" s="6"/>
      <c r="E5" s="7"/>
      <c r="F5" s="6"/>
      <c r="G5" s="7"/>
      <c r="H5" s="7"/>
      <c r="I5" s="7"/>
      <c r="J5" s="7"/>
      <c r="K5" s="7"/>
      <c r="L5" s="7"/>
      <c r="N5" s="8">
        <f>D5+G5+J5</f>
        <v>0</v>
      </c>
      <c r="O5" s="8">
        <f>E5+H5+K5</f>
        <v>0</v>
      </c>
      <c r="P5" s="8">
        <f>N5+O5</f>
        <v>0</v>
      </c>
    </row>
    <row r="6" spans="2:16" ht="15.75" customHeight="1" thickBot="1">
      <c r="B6" s="9">
        <v>31101</v>
      </c>
      <c r="C6" s="10" t="s">
        <v>39</v>
      </c>
      <c r="D6" s="11"/>
      <c r="E6" s="12"/>
      <c r="F6" s="11"/>
      <c r="G6" s="12"/>
      <c r="H6" s="12"/>
      <c r="I6" s="12"/>
      <c r="J6" s="12"/>
      <c r="K6" s="12"/>
      <c r="L6" s="12"/>
      <c r="N6" s="8">
        <f t="shared" ref="N6:O26" si="0">D6+G6+J6</f>
        <v>0</v>
      </c>
      <c r="O6" s="8">
        <f t="shared" si="0"/>
        <v>0</v>
      </c>
      <c r="P6" s="8">
        <f t="shared" ref="P6:P26" si="1">N6+O6</f>
        <v>0</v>
      </c>
    </row>
    <row r="7" spans="2:16" ht="15.75" customHeight="1" thickBot="1">
      <c r="B7" s="9">
        <v>31102</v>
      </c>
      <c r="C7" s="10" t="s">
        <v>40</v>
      </c>
      <c r="D7" s="11"/>
      <c r="E7" s="12"/>
      <c r="F7" s="11"/>
      <c r="G7" s="12">
        <v>96500</v>
      </c>
      <c r="H7" s="12"/>
      <c r="I7" s="12"/>
      <c r="J7" s="12"/>
      <c r="K7" s="12"/>
      <c r="L7" s="12"/>
      <c r="N7" s="8">
        <f t="shared" si="0"/>
        <v>96500</v>
      </c>
      <c r="O7" s="8">
        <f t="shared" si="0"/>
        <v>0</v>
      </c>
      <c r="P7" s="8">
        <f t="shared" si="1"/>
        <v>96500</v>
      </c>
    </row>
    <row r="8" spans="2:16" ht="15.75" customHeight="1" thickBot="1">
      <c r="B8" s="9">
        <v>31103</v>
      </c>
      <c r="C8" s="10" t="s">
        <v>41</v>
      </c>
      <c r="D8" s="11"/>
      <c r="E8" s="12"/>
      <c r="F8" s="11"/>
      <c r="G8" s="12"/>
      <c r="H8" s="12"/>
      <c r="I8" s="12"/>
      <c r="J8" s="12"/>
      <c r="K8" s="12"/>
      <c r="L8" s="12"/>
      <c r="N8" s="8">
        <f t="shared" si="0"/>
        <v>0</v>
      </c>
      <c r="O8" s="8">
        <f t="shared" si="0"/>
        <v>0</v>
      </c>
      <c r="P8" s="8">
        <f t="shared" si="1"/>
        <v>0</v>
      </c>
    </row>
    <row r="9" spans="2:16" ht="15.75" customHeight="1" thickBot="1">
      <c r="B9" s="9">
        <v>31104</v>
      </c>
      <c r="C9" s="10" t="s">
        <v>42</v>
      </c>
      <c r="D9" s="11"/>
      <c r="E9" s="12"/>
      <c r="F9" s="11"/>
      <c r="G9" s="12"/>
      <c r="H9" s="12"/>
      <c r="I9" s="12"/>
      <c r="J9" s="12"/>
      <c r="K9" s="12"/>
      <c r="L9" s="12"/>
      <c r="N9" s="8">
        <f t="shared" si="0"/>
        <v>0</v>
      </c>
      <c r="O9" s="8">
        <f t="shared" si="0"/>
        <v>0</v>
      </c>
      <c r="P9" s="8">
        <f t="shared" si="1"/>
        <v>0</v>
      </c>
    </row>
    <row r="10" spans="2:16" ht="15.75" customHeight="1" thickBot="1">
      <c r="B10" s="9">
        <v>31105</v>
      </c>
      <c r="C10" s="10" t="s">
        <v>43</v>
      </c>
      <c r="D10" s="11"/>
      <c r="E10" s="12"/>
      <c r="F10" s="11"/>
      <c r="G10" s="12"/>
      <c r="H10" s="12"/>
      <c r="I10" s="12"/>
      <c r="J10" s="12"/>
      <c r="K10" s="12"/>
      <c r="L10" s="12"/>
      <c r="N10" s="8">
        <f t="shared" si="0"/>
        <v>0</v>
      </c>
      <c r="O10" s="8">
        <f t="shared" si="0"/>
        <v>0</v>
      </c>
      <c r="P10" s="8">
        <f t="shared" si="1"/>
        <v>0</v>
      </c>
    </row>
    <row r="11" spans="2:16" ht="15.75" customHeight="1" thickBot="1">
      <c r="B11" s="13">
        <v>31106</v>
      </c>
      <c r="C11" s="10" t="s">
        <v>44</v>
      </c>
      <c r="D11" s="12"/>
      <c r="E11" s="11"/>
      <c r="F11" s="11"/>
      <c r="G11" s="12"/>
      <c r="H11" s="12"/>
      <c r="I11" s="12"/>
      <c r="J11" s="12"/>
      <c r="K11" s="12"/>
      <c r="L11" s="12"/>
      <c r="N11" s="8">
        <f t="shared" si="0"/>
        <v>0</v>
      </c>
      <c r="O11" s="8">
        <f t="shared" si="0"/>
        <v>0</v>
      </c>
      <c r="P11" s="8">
        <f t="shared" si="1"/>
        <v>0</v>
      </c>
    </row>
    <row r="12" spans="2:16" ht="15.75" customHeight="1" thickBot="1">
      <c r="B12" s="14"/>
      <c r="C12" s="14" t="s">
        <v>45</v>
      </c>
      <c r="D12" s="15">
        <f>SUM(D5:D11)</f>
        <v>0</v>
      </c>
      <c r="E12" s="15">
        <f t="shared" ref="E12:L12" si="2">SUM(E5:E11)</f>
        <v>0</v>
      </c>
      <c r="F12" s="15">
        <f t="shared" si="2"/>
        <v>0</v>
      </c>
      <c r="G12" s="15">
        <f t="shared" si="2"/>
        <v>96500</v>
      </c>
      <c r="H12" s="15">
        <f t="shared" si="2"/>
        <v>0</v>
      </c>
      <c r="I12" s="15">
        <f t="shared" si="2"/>
        <v>0</v>
      </c>
      <c r="J12" s="15">
        <f t="shared" si="2"/>
        <v>0</v>
      </c>
      <c r="K12" s="15">
        <f t="shared" si="2"/>
        <v>0</v>
      </c>
      <c r="L12" s="15">
        <f t="shared" si="2"/>
        <v>0</v>
      </c>
      <c r="N12" s="16">
        <f t="shared" si="0"/>
        <v>96500</v>
      </c>
      <c r="O12" s="16">
        <f t="shared" si="0"/>
        <v>0</v>
      </c>
      <c r="P12" s="16">
        <f t="shared" si="1"/>
        <v>96500</v>
      </c>
    </row>
    <row r="13" spans="2:16" ht="15.75" customHeight="1" thickBot="1">
      <c r="B13" s="4">
        <v>312</v>
      </c>
      <c r="C13" s="5" t="s">
        <v>46</v>
      </c>
      <c r="D13" s="12"/>
      <c r="E13" s="12"/>
      <c r="F13" s="12"/>
      <c r="G13" s="11"/>
      <c r="H13" s="11"/>
      <c r="I13" s="11"/>
      <c r="J13" s="12"/>
      <c r="K13" s="12"/>
      <c r="L13" s="12"/>
      <c r="N13" s="8">
        <f t="shared" si="0"/>
        <v>0</v>
      </c>
      <c r="O13" s="8">
        <f t="shared" si="0"/>
        <v>0</v>
      </c>
      <c r="P13" s="8">
        <f t="shared" si="1"/>
        <v>0</v>
      </c>
    </row>
    <row r="14" spans="2:16" ht="15.75" customHeight="1" thickBot="1">
      <c r="B14" s="9">
        <v>31201</v>
      </c>
      <c r="C14" s="10" t="s">
        <v>47</v>
      </c>
      <c r="D14" s="12"/>
      <c r="E14" s="12"/>
      <c r="F14" s="12"/>
      <c r="G14" s="11"/>
      <c r="H14" s="12"/>
      <c r="I14" s="11"/>
      <c r="J14" s="12"/>
      <c r="K14" s="12"/>
      <c r="L14" s="12"/>
      <c r="N14" s="8">
        <f t="shared" si="0"/>
        <v>0</v>
      </c>
      <c r="O14" s="8">
        <f t="shared" si="0"/>
        <v>0</v>
      </c>
      <c r="P14" s="8">
        <f t="shared" si="1"/>
        <v>0</v>
      </c>
    </row>
    <row r="15" spans="2:16" ht="15.75" customHeight="1" thickBot="1">
      <c r="B15" s="9">
        <v>31202</v>
      </c>
      <c r="C15" s="10" t="s">
        <v>48</v>
      </c>
      <c r="D15" s="12"/>
      <c r="E15" s="12"/>
      <c r="F15" s="12"/>
      <c r="G15" s="11"/>
      <c r="H15" s="12"/>
      <c r="I15" s="11"/>
      <c r="J15" s="12"/>
      <c r="K15" s="12"/>
      <c r="L15" s="12"/>
      <c r="N15" s="8">
        <f t="shared" si="0"/>
        <v>0</v>
      </c>
      <c r="O15" s="8">
        <f t="shared" si="0"/>
        <v>0</v>
      </c>
      <c r="P15" s="8">
        <f t="shared" si="1"/>
        <v>0</v>
      </c>
    </row>
    <row r="16" spans="2:16" ht="15.75" customHeight="1" thickBot="1">
      <c r="B16" s="9">
        <v>31203</v>
      </c>
      <c r="C16" s="10" t="s">
        <v>49</v>
      </c>
      <c r="D16" s="12"/>
      <c r="E16" s="12"/>
      <c r="F16" s="12"/>
      <c r="G16" s="11"/>
      <c r="H16" s="12"/>
      <c r="I16" s="11"/>
      <c r="J16" s="12"/>
      <c r="K16" s="12"/>
      <c r="L16" s="12"/>
      <c r="N16" s="8">
        <f t="shared" si="0"/>
        <v>0</v>
      </c>
      <c r="O16" s="8">
        <f t="shared" si="0"/>
        <v>0</v>
      </c>
      <c r="P16" s="8">
        <f t="shared" si="1"/>
        <v>0</v>
      </c>
    </row>
    <row r="17" spans="2:16" ht="15.75" customHeight="1" thickBot="1">
      <c r="B17" s="9">
        <v>31204</v>
      </c>
      <c r="C17" s="10" t="s">
        <v>50</v>
      </c>
      <c r="D17" s="12"/>
      <c r="E17" s="12"/>
      <c r="F17" s="12"/>
      <c r="G17" s="11"/>
      <c r="H17" s="12"/>
      <c r="I17" s="11"/>
      <c r="J17" s="12"/>
      <c r="K17" s="12"/>
      <c r="L17" s="12"/>
      <c r="N17" s="8">
        <f t="shared" si="0"/>
        <v>0</v>
      </c>
      <c r="O17" s="8">
        <f t="shared" si="0"/>
        <v>0</v>
      </c>
      <c r="P17" s="8">
        <f t="shared" si="1"/>
        <v>0</v>
      </c>
    </row>
    <row r="18" spans="2:16" ht="15.75" customHeight="1" thickBot="1">
      <c r="B18" s="9">
        <v>31205</v>
      </c>
      <c r="C18" s="10" t="s">
        <v>51</v>
      </c>
      <c r="D18" s="12"/>
      <c r="E18" s="12">
        <v>1400</v>
      </c>
      <c r="F18" s="12"/>
      <c r="G18" s="12"/>
      <c r="H18" s="11"/>
      <c r="I18" s="11"/>
      <c r="J18" s="12"/>
      <c r="K18" s="12"/>
      <c r="L18" s="12"/>
      <c r="N18" s="8">
        <f t="shared" si="0"/>
        <v>0</v>
      </c>
      <c r="O18" s="8">
        <f t="shared" si="0"/>
        <v>1400</v>
      </c>
      <c r="P18" s="8">
        <f t="shared" si="1"/>
        <v>1400</v>
      </c>
    </row>
    <row r="19" spans="2:16" ht="15.75" customHeight="1" thickBot="1">
      <c r="B19" s="14"/>
      <c r="C19" s="14" t="s">
        <v>52</v>
      </c>
      <c r="D19" s="15">
        <f>SUM(D13:D18)</f>
        <v>0</v>
      </c>
      <c r="E19" s="15">
        <f t="shared" ref="E19:L19" si="3">SUM(E13:E18)</f>
        <v>1400</v>
      </c>
      <c r="F19" s="15">
        <f t="shared" si="3"/>
        <v>0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 t="shared" si="3"/>
        <v>0</v>
      </c>
      <c r="K19" s="15">
        <f t="shared" si="3"/>
        <v>0</v>
      </c>
      <c r="L19" s="15">
        <f t="shared" si="3"/>
        <v>0</v>
      </c>
      <c r="N19" s="16">
        <f t="shared" si="0"/>
        <v>0</v>
      </c>
      <c r="O19" s="16">
        <f t="shared" si="0"/>
        <v>1400</v>
      </c>
      <c r="P19" s="16">
        <f t="shared" si="1"/>
        <v>1400</v>
      </c>
    </row>
    <row r="20" spans="2:16" ht="15.75" customHeight="1" thickBot="1">
      <c r="B20" s="4">
        <v>313</v>
      </c>
      <c r="C20" s="5" t="s">
        <v>53</v>
      </c>
      <c r="D20" s="12"/>
      <c r="E20" s="12"/>
      <c r="F20" s="12"/>
      <c r="G20" s="12"/>
      <c r="H20" s="12"/>
      <c r="I20" s="12"/>
      <c r="J20" s="11"/>
      <c r="K20" s="11"/>
      <c r="L20" s="11"/>
      <c r="N20" s="8">
        <f t="shared" si="0"/>
        <v>0</v>
      </c>
      <c r="O20" s="8">
        <f t="shared" si="0"/>
        <v>0</v>
      </c>
      <c r="P20" s="8">
        <f t="shared" si="1"/>
        <v>0</v>
      </c>
    </row>
    <row r="21" spans="2:16" ht="15.75" customHeight="1" thickBot="1">
      <c r="B21" s="9">
        <v>31301</v>
      </c>
      <c r="C21" s="10" t="s">
        <v>54</v>
      </c>
      <c r="D21" s="12"/>
      <c r="E21" s="12"/>
      <c r="F21" s="12"/>
      <c r="G21" s="12"/>
      <c r="H21" s="12"/>
      <c r="I21" s="12"/>
      <c r="J21" s="11"/>
      <c r="K21" s="12"/>
      <c r="L21" s="11"/>
      <c r="N21" s="8">
        <f t="shared" si="0"/>
        <v>0</v>
      </c>
      <c r="O21" s="8">
        <f t="shared" si="0"/>
        <v>0</v>
      </c>
      <c r="P21" s="8">
        <f t="shared" si="1"/>
        <v>0</v>
      </c>
    </row>
    <row r="22" spans="2:16" ht="15.75" customHeight="1" thickBot="1">
      <c r="B22" s="9">
        <v>31302</v>
      </c>
      <c r="C22" s="10" t="s">
        <v>55</v>
      </c>
      <c r="D22" s="12"/>
      <c r="E22" s="12"/>
      <c r="F22" s="12"/>
      <c r="G22" s="12"/>
      <c r="H22" s="12"/>
      <c r="I22" s="12"/>
      <c r="J22" s="11"/>
      <c r="K22" s="12"/>
      <c r="L22" s="11"/>
      <c r="N22" s="8">
        <f t="shared" si="0"/>
        <v>0</v>
      </c>
      <c r="O22" s="8">
        <f t="shared" si="0"/>
        <v>0</v>
      </c>
      <c r="P22" s="8">
        <f t="shared" si="1"/>
        <v>0</v>
      </c>
    </row>
    <row r="23" spans="2:16" ht="15.75" customHeight="1" thickBot="1">
      <c r="B23" s="9">
        <v>31303</v>
      </c>
      <c r="C23" s="10" t="s">
        <v>56</v>
      </c>
      <c r="D23" s="12"/>
      <c r="E23" s="12"/>
      <c r="F23" s="12"/>
      <c r="G23" s="12"/>
      <c r="H23" s="12"/>
      <c r="I23" s="12"/>
      <c r="J23" s="12"/>
      <c r="K23" s="11"/>
      <c r="L23" s="11"/>
      <c r="N23" s="8">
        <f t="shared" si="0"/>
        <v>0</v>
      </c>
      <c r="O23" s="8">
        <f t="shared" si="0"/>
        <v>0</v>
      </c>
      <c r="P23" s="8">
        <f t="shared" si="1"/>
        <v>0</v>
      </c>
    </row>
    <row r="24" spans="2:16" ht="15.75" customHeight="1" thickBot="1">
      <c r="B24" s="9">
        <v>31304</v>
      </c>
      <c r="C24" s="17" t="s">
        <v>57</v>
      </c>
      <c r="D24" s="18"/>
      <c r="E24" s="18"/>
      <c r="F24" s="18"/>
      <c r="G24" s="18"/>
      <c r="H24" s="18"/>
      <c r="I24" s="18"/>
      <c r="J24" s="18"/>
      <c r="K24" s="19"/>
      <c r="L24" s="19"/>
      <c r="N24" s="8">
        <f t="shared" si="0"/>
        <v>0</v>
      </c>
      <c r="O24" s="8">
        <f t="shared" si="0"/>
        <v>0</v>
      </c>
      <c r="P24" s="8">
        <f t="shared" si="1"/>
        <v>0</v>
      </c>
    </row>
    <row r="25" spans="2:16" ht="15.75" customHeight="1" thickBot="1">
      <c r="B25" s="14"/>
      <c r="C25" s="14" t="s">
        <v>58</v>
      </c>
      <c r="D25" s="15">
        <f>SUM(D20:D24)</f>
        <v>0</v>
      </c>
      <c r="E25" s="15">
        <f t="shared" ref="E25:L25" si="4">SUM(E20:E24)</f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N25" s="16">
        <f t="shared" si="0"/>
        <v>0</v>
      </c>
      <c r="O25" s="16">
        <f t="shared" si="0"/>
        <v>0</v>
      </c>
      <c r="P25" s="16">
        <f t="shared" si="1"/>
        <v>0</v>
      </c>
    </row>
    <row r="26" spans="2:16" ht="15.75" customHeight="1" thickBot="1">
      <c r="B26" s="20"/>
      <c r="C26" s="20" t="s">
        <v>34</v>
      </c>
      <c r="D26" s="21">
        <f>D12+D19+D25</f>
        <v>0</v>
      </c>
      <c r="E26" s="21">
        <f t="shared" ref="E26:L26" si="5">E12+E19+E25</f>
        <v>1400</v>
      </c>
      <c r="F26" s="21">
        <f t="shared" si="5"/>
        <v>0</v>
      </c>
      <c r="G26" s="21">
        <f t="shared" si="5"/>
        <v>96500</v>
      </c>
      <c r="H26" s="21">
        <f t="shared" si="5"/>
        <v>0</v>
      </c>
      <c r="I26" s="21">
        <f t="shared" si="5"/>
        <v>0</v>
      </c>
      <c r="J26" s="21">
        <f t="shared" si="5"/>
        <v>0</v>
      </c>
      <c r="K26" s="21">
        <f t="shared" si="5"/>
        <v>0</v>
      </c>
      <c r="L26" s="21">
        <f t="shared" si="5"/>
        <v>0</v>
      </c>
      <c r="N26" s="22">
        <f t="shared" si="0"/>
        <v>96500</v>
      </c>
      <c r="O26" s="22">
        <f t="shared" si="0"/>
        <v>1400</v>
      </c>
      <c r="P26" s="22">
        <f t="shared" si="1"/>
        <v>97900</v>
      </c>
    </row>
  </sheetData>
  <mergeCells count="7">
    <mergeCell ref="N3:P3"/>
    <mergeCell ref="C2:L2"/>
    <mergeCell ref="B3:B4"/>
    <mergeCell ref="C3:C4"/>
    <mergeCell ref="D3:F3"/>
    <mergeCell ref="G3:I3"/>
    <mergeCell ref="J3:L3"/>
  </mergeCells>
  <pageMargins left="0.7" right="0.7" top="0.75" bottom="0.75" header="0.3" footer="0.3"/>
  <pageSetup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6"/>
  <sheetViews>
    <sheetView rightToLeft="1" view="pageBreakPreview" zoomScale="90" zoomScaleNormal="100" zoomScaleSheetLayoutView="90" workbookViewId="0">
      <selection activeCell="E210" sqref="E210"/>
    </sheetView>
  </sheetViews>
  <sheetFormatPr defaultRowHeight="14.4"/>
  <cols>
    <col min="1" max="1" width="11" customWidth="1"/>
    <col min="2" max="2" width="60.44140625" customWidth="1"/>
    <col min="3" max="3" width="12.44140625" customWidth="1"/>
    <col min="4" max="4" width="10.6640625" bestFit="1" customWidth="1"/>
    <col min="5" max="5" width="12.109375" style="110" customWidth="1"/>
    <col min="6" max="6" width="9.5546875" bestFit="1" customWidth="1"/>
    <col min="7" max="7" width="9.33203125" bestFit="1" customWidth="1"/>
    <col min="8" max="8" width="9.44140625" bestFit="1" customWidth="1"/>
    <col min="9" max="10" width="9.33203125" bestFit="1" customWidth="1"/>
  </cols>
  <sheetData>
    <row r="1" spans="1:10" ht="15" thickBot="1">
      <c r="A1" s="23"/>
      <c r="B1" s="23"/>
      <c r="C1" s="24"/>
      <c r="D1" s="24"/>
      <c r="E1" s="109"/>
      <c r="F1" s="24"/>
      <c r="G1" s="24"/>
      <c r="H1" s="24"/>
      <c r="I1" s="24"/>
      <c r="J1" s="24"/>
    </row>
    <row r="2" spans="1:10" ht="23.4" thickBot="1">
      <c r="A2" s="252" t="s">
        <v>478</v>
      </c>
      <c r="B2" s="253"/>
      <c r="C2" s="253"/>
      <c r="D2" s="253"/>
      <c r="E2" s="253"/>
      <c r="F2" s="253"/>
      <c r="G2" s="253"/>
      <c r="H2" s="253"/>
      <c r="I2" s="253"/>
      <c r="J2" s="254"/>
    </row>
    <row r="3" spans="1:10" ht="15" thickBot="1">
      <c r="A3" s="23"/>
      <c r="B3" s="23"/>
      <c r="C3" s="24"/>
      <c r="D3" s="24"/>
      <c r="E3" s="109"/>
      <c r="F3" s="24"/>
      <c r="G3" s="24"/>
      <c r="H3" s="24"/>
      <c r="I3" s="24"/>
      <c r="J3" s="24"/>
    </row>
    <row r="4" spans="1:10" ht="56.4" thickTop="1" thickBot="1">
      <c r="A4" s="146" t="s">
        <v>59</v>
      </c>
      <c r="B4" s="147" t="s">
        <v>60</v>
      </c>
      <c r="C4" s="148" t="s">
        <v>61</v>
      </c>
      <c r="D4" s="147" t="s">
        <v>62</v>
      </c>
      <c r="E4" s="147" t="s">
        <v>63</v>
      </c>
      <c r="F4" s="147" t="s">
        <v>64</v>
      </c>
      <c r="G4" s="147" t="s">
        <v>65</v>
      </c>
      <c r="H4" s="147" t="s">
        <v>66</v>
      </c>
      <c r="I4" s="147" t="s">
        <v>67</v>
      </c>
      <c r="J4" s="149" t="s">
        <v>68</v>
      </c>
    </row>
    <row r="5" spans="1:10" ht="25.8" thickTop="1">
      <c r="A5" s="150">
        <v>4</v>
      </c>
      <c r="B5" s="151" t="s">
        <v>69</v>
      </c>
      <c r="C5" s="152">
        <f>+C6+C210+C256+C285</f>
        <v>58996.25</v>
      </c>
      <c r="D5" s="152">
        <f t="shared" ref="D5:J5" si="0">+D6+D210+D256+D285</f>
        <v>24400.25</v>
      </c>
      <c r="E5" s="152">
        <f t="shared" si="0"/>
        <v>34596</v>
      </c>
      <c r="F5" s="152">
        <f t="shared" si="0"/>
        <v>0</v>
      </c>
      <c r="G5" s="152">
        <f t="shared" si="0"/>
        <v>0</v>
      </c>
      <c r="H5" s="152">
        <f t="shared" si="0"/>
        <v>0</v>
      </c>
      <c r="I5" s="152">
        <f t="shared" si="0"/>
        <v>0</v>
      </c>
      <c r="J5" s="152">
        <f t="shared" si="0"/>
        <v>0</v>
      </c>
    </row>
    <row r="6" spans="1:10" ht="17.399999999999999">
      <c r="A6" s="153">
        <v>41</v>
      </c>
      <c r="B6" s="153" t="s">
        <v>70</v>
      </c>
      <c r="C6" s="154">
        <f>+C7+C38+C134+C190</f>
        <v>24400.25</v>
      </c>
      <c r="D6" s="154">
        <f t="shared" ref="D6:J6" si="1">+D7+D38+D134+D190</f>
        <v>24400.25</v>
      </c>
      <c r="E6" s="154">
        <f t="shared" si="1"/>
        <v>0</v>
      </c>
      <c r="F6" s="154">
        <f t="shared" si="1"/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154">
        <f t="shared" si="1"/>
        <v>0</v>
      </c>
    </row>
    <row r="7" spans="1:10" ht="17.399999999999999">
      <c r="A7" s="153">
        <v>411</v>
      </c>
      <c r="B7" s="155" t="s">
        <v>71</v>
      </c>
      <c r="C7" s="156">
        <f>+C8+C17</f>
        <v>19817</v>
      </c>
      <c r="D7" s="156">
        <f t="shared" ref="D7:J7" si="2">+D8+D17</f>
        <v>19817</v>
      </c>
      <c r="E7" s="156">
        <f t="shared" si="2"/>
        <v>0</v>
      </c>
      <c r="F7" s="156">
        <f t="shared" si="2"/>
        <v>0</v>
      </c>
      <c r="G7" s="156">
        <f t="shared" si="2"/>
        <v>0</v>
      </c>
      <c r="H7" s="156">
        <f t="shared" si="2"/>
        <v>0</v>
      </c>
      <c r="I7" s="156">
        <f t="shared" si="2"/>
        <v>0</v>
      </c>
      <c r="J7" s="156">
        <f t="shared" si="2"/>
        <v>0</v>
      </c>
    </row>
    <row r="8" spans="1:10">
      <c r="A8" s="157">
        <v>41101</v>
      </c>
      <c r="B8" s="158" t="s">
        <v>72</v>
      </c>
      <c r="C8" s="159">
        <f>SUM(C9:C16)</f>
        <v>10937</v>
      </c>
      <c r="D8" s="159">
        <f t="shared" ref="D8:J8" si="3">SUM(D9:D16)</f>
        <v>10937</v>
      </c>
      <c r="E8" s="159">
        <f t="shared" si="3"/>
        <v>0</v>
      </c>
      <c r="F8" s="159">
        <f t="shared" si="3"/>
        <v>0</v>
      </c>
      <c r="G8" s="159">
        <f t="shared" si="3"/>
        <v>0</v>
      </c>
      <c r="H8" s="159">
        <f t="shared" si="3"/>
        <v>0</v>
      </c>
      <c r="I8" s="159">
        <f t="shared" si="3"/>
        <v>0</v>
      </c>
      <c r="J8" s="159">
        <f t="shared" si="3"/>
        <v>0</v>
      </c>
    </row>
    <row r="9" spans="1:10">
      <c r="A9" s="157">
        <v>41101001</v>
      </c>
      <c r="B9" s="160" t="s">
        <v>73</v>
      </c>
      <c r="C9" s="156">
        <f>+D9</f>
        <v>10937</v>
      </c>
      <c r="D9" s="161">
        <v>10937</v>
      </c>
      <c r="E9" s="162"/>
      <c r="F9" s="156"/>
      <c r="G9" s="156"/>
      <c r="H9" s="156"/>
      <c r="I9" s="156"/>
      <c r="J9" s="156"/>
    </row>
    <row r="10" spans="1:10" hidden="1">
      <c r="A10" s="157">
        <v>41101002</v>
      </c>
      <c r="B10" s="160" t="s">
        <v>74</v>
      </c>
      <c r="C10" s="163"/>
      <c r="D10" s="161"/>
      <c r="E10" s="162"/>
      <c r="F10" s="156"/>
      <c r="G10" s="156"/>
      <c r="H10" s="156"/>
      <c r="I10" s="156"/>
      <c r="J10" s="156"/>
    </row>
    <row r="11" spans="1:10" hidden="1">
      <c r="A11" s="157">
        <v>41101003</v>
      </c>
      <c r="B11" s="160" t="s">
        <v>75</v>
      </c>
      <c r="C11" s="163"/>
      <c r="D11" s="161"/>
      <c r="E11" s="162"/>
      <c r="F11" s="156"/>
      <c r="G11" s="156"/>
      <c r="H11" s="156"/>
      <c r="I11" s="156"/>
      <c r="J11" s="156"/>
    </row>
    <row r="12" spans="1:10" hidden="1">
      <c r="A12" s="157">
        <v>41101004</v>
      </c>
      <c r="B12" s="160" t="s">
        <v>76</v>
      </c>
      <c r="C12" s="163"/>
      <c r="D12" s="161"/>
      <c r="E12" s="162"/>
      <c r="F12" s="156"/>
      <c r="G12" s="156"/>
      <c r="H12" s="156"/>
      <c r="I12" s="156"/>
      <c r="J12" s="156"/>
    </row>
    <row r="13" spans="1:10" hidden="1">
      <c r="A13" s="157">
        <v>41101005</v>
      </c>
      <c r="B13" s="160" t="s">
        <v>77</v>
      </c>
      <c r="C13" s="163"/>
      <c r="D13" s="161"/>
      <c r="E13" s="162"/>
      <c r="F13" s="156"/>
      <c r="G13" s="156"/>
      <c r="H13" s="156"/>
      <c r="I13" s="156"/>
      <c r="J13" s="156"/>
    </row>
    <row r="14" spans="1:10" hidden="1">
      <c r="A14" s="157">
        <v>41101006</v>
      </c>
      <c r="B14" s="160" t="s">
        <v>78</v>
      </c>
      <c r="C14" s="163"/>
      <c r="D14" s="161"/>
      <c r="E14" s="162"/>
      <c r="F14" s="156"/>
      <c r="G14" s="156"/>
      <c r="H14" s="156"/>
      <c r="I14" s="156"/>
      <c r="J14" s="156"/>
    </row>
    <row r="15" spans="1:10" hidden="1">
      <c r="A15" s="157">
        <v>41101007</v>
      </c>
      <c r="B15" s="160" t="s">
        <v>79</v>
      </c>
      <c r="C15" s="163"/>
      <c r="D15" s="161"/>
      <c r="E15" s="162"/>
      <c r="F15" s="156"/>
      <c r="G15" s="156"/>
      <c r="H15" s="156"/>
      <c r="I15" s="156"/>
      <c r="J15" s="156"/>
    </row>
    <row r="16" spans="1:10" hidden="1">
      <c r="A16" s="157">
        <v>41101008</v>
      </c>
      <c r="B16" s="160" t="s">
        <v>80</v>
      </c>
      <c r="C16" s="156">
        <f>+D16</f>
        <v>0</v>
      </c>
      <c r="D16" s="161"/>
      <c r="E16" s="162"/>
      <c r="F16" s="156"/>
      <c r="G16" s="156"/>
      <c r="H16" s="156"/>
      <c r="I16" s="156"/>
      <c r="J16" s="156"/>
    </row>
    <row r="17" spans="1:10">
      <c r="A17" s="157">
        <v>41102</v>
      </c>
      <c r="B17" s="158" t="s">
        <v>81</v>
      </c>
      <c r="C17" s="164">
        <f>SUM(C18:C37)</f>
        <v>8880</v>
      </c>
      <c r="D17" s="164">
        <f t="shared" ref="D17:J17" si="4">SUM(D18:D37)</f>
        <v>8880</v>
      </c>
      <c r="E17" s="164">
        <f t="shared" si="4"/>
        <v>0</v>
      </c>
      <c r="F17" s="164">
        <f t="shared" si="4"/>
        <v>0</v>
      </c>
      <c r="G17" s="164">
        <f t="shared" si="4"/>
        <v>0</v>
      </c>
      <c r="H17" s="164">
        <f t="shared" si="4"/>
        <v>0</v>
      </c>
      <c r="I17" s="164">
        <f t="shared" si="4"/>
        <v>0</v>
      </c>
      <c r="J17" s="164">
        <f t="shared" si="4"/>
        <v>0</v>
      </c>
    </row>
    <row r="18" spans="1:10" hidden="1">
      <c r="A18" s="157">
        <v>41102001</v>
      </c>
      <c r="B18" s="160" t="s">
        <v>82</v>
      </c>
      <c r="C18" s="163"/>
      <c r="D18" s="161"/>
      <c r="E18" s="162"/>
      <c r="F18" s="156"/>
      <c r="G18" s="156"/>
      <c r="H18" s="156"/>
      <c r="I18" s="156"/>
      <c r="J18" s="156"/>
    </row>
    <row r="19" spans="1:10" hidden="1">
      <c r="A19" s="157">
        <v>41102002</v>
      </c>
      <c r="B19" s="160" t="s">
        <v>83</v>
      </c>
      <c r="C19" s="156">
        <f>SUM(D19:J19)</f>
        <v>0</v>
      </c>
      <c r="D19" s="161"/>
      <c r="E19" s="162"/>
      <c r="F19" s="156"/>
      <c r="G19" s="156"/>
      <c r="H19" s="156"/>
      <c r="I19" s="156"/>
      <c r="J19" s="156"/>
    </row>
    <row r="20" spans="1:10" hidden="1">
      <c r="A20" s="157">
        <v>41102003</v>
      </c>
      <c r="B20" s="160" t="s">
        <v>84</v>
      </c>
      <c r="C20" s="163"/>
      <c r="D20" s="161"/>
      <c r="E20" s="162"/>
      <c r="F20" s="156"/>
      <c r="G20" s="156"/>
      <c r="H20" s="156"/>
      <c r="I20" s="156"/>
      <c r="J20" s="156"/>
    </row>
    <row r="21" spans="1:10" hidden="1">
      <c r="A21" s="157">
        <v>41102004</v>
      </c>
      <c r="B21" s="160" t="s">
        <v>85</v>
      </c>
      <c r="C21" s="163"/>
      <c r="D21" s="161"/>
      <c r="E21" s="162"/>
      <c r="F21" s="156"/>
      <c r="G21" s="156"/>
      <c r="H21" s="156"/>
      <c r="I21" s="156"/>
      <c r="J21" s="156"/>
    </row>
    <row r="22" spans="1:10">
      <c r="A22" s="157">
        <v>41102005</v>
      </c>
      <c r="B22" s="160" t="s">
        <v>86</v>
      </c>
      <c r="C22" s="156">
        <f>SUM(D22:J22)</f>
        <v>7800</v>
      </c>
      <c r="D22" s="161">
        <v>7800</v>
      </c>
      <c r="E22" s="162"/>
      <c r="F22" s="156"/>
      <c r="G22" s="156"/>
      <c r="H22" s="156"/>
      <c r="I22" s="156"/>
      <c r="J22" s="156"/>
    </row>
    <row r="23" spans="1:10" hidden="1">
      <c r="A23" s="157">
        <v>41102006</v>
      </c>
      <c r="B23" s="160" t="s">
        <v>87</v>
      </c>
      <c r="C23" s="163"/>
      <c r="D23" s="161"/>
      <c r="E23" s="162"/>
      <c r="F23" s="156"/>
      <c r="G23" s="156"/>
      <c r="H23" s="156"/>
      <c r="I23" s="156"/>
      <c r="J23" s="156"/>
    </row>
    <row r="24" spans="1:10" hidden="1">
      <c r="A24" s="157">
        <v>41102007</v>
      </c>
      <c r="B24" s="160" t="s">
        <v>88</v>
      </c>
      <c r="C24" s="163"/>
      <c r="D24" s="161"/>
      <c r="E24" s="162"/>
      <c r="F24" s="156"/>
      <c r="G24" s="156"/>
      <c r="H24" s="156"/>
      <c r="I24" s="156"/>
      <c r="J24" s="156"/>
    </row>
    <row r="25" spans="1:10" hidden="1">
      <c r="A25" s="157">
        <v>41102008</v>
      </c>
      <c r="B25" s="160" t="s">
        <v>89</v>
      </c>
      <c r="C25" s="163"/>
      <c r="D25" s="161"/>
      <c r="E25" s="162"/>
      <c r="F25" s="156"/>
      <c r="G25" s="156"/>
      <c r="H25" s="156"/>
      <c r="I25" s="156"/>
      <c r="J25" s="156"/>
    </row>
    <row r="26" spans="1:10" hidden="1">
      <c r="A26" s="157">
        <v>41102009</v>
      </c>
      <c r="B26" s="160" t="s">
        <v>90</v>
      </c>
      <c r="C26" s="163"/>
      <c r="D26" s="161"/>
      <c r="E26" s="162"/>
      <c r="F26" s="156"/>
      <c r="G26" s="156"/>
      <c r="H26" s="156"/>
      <c r="I26" s="156"/>
      <c r="J26" s="156"/>
    </row>
    <row r="27" spans="1:10" hidden="1">
      <c r="A27" s="157">
        <v>41102010</v>
      </c>
      <c r="B27" s="160" t="s">
        <v>91</v>
      </c>
      <c r="C27" s="163"/>
      <c r="D27" s="161"/>
      <c r="E27" s="162"/>
      <c r="F27" s="156"/>
      <c r="G27" s="156"/>
      <c r="H27" s="156"/>
      <c r="I27" s="156"/>
      <c r="J27" s="156"/>
    </row>
    <row r="28" spans="1:10" hidden="1">
      <c r="A28" s="157">
        <v>41102011</v>
      </c>
      <c r="B28" s="160" t="s">
        <v>92</v>
      </c>
      <c r="C28" s="163"/>
      <c r="D28" s="161"/>
      <c r="E28" s="162"/>
      <c r="F28" s="156"/>
      <c r="G28" s="156"/>
      <c r="H28" s="156"/>
      <c r="I28" s="156"/>
      <c r="J28" s="156"/>
    </row>
    <row r="29" spans="1:10" hidden="1">
      <c r="A29" s="157">
        <v>41102012</v>
      </c>
      <c r="B29" s="160" t="s">
        <v>93</v>
      </c>
      <c r="C29" s="163"/>
      <c r="D29" s="161"/>
      <c r="E29" s="162"/>
      <c r="F29" s="156"/>
      <c r="G29" s="156"/>
      <c r="H29" s="156"/>
      <c r="I29" s="156"/>
      <c r="J29" s="156"/>
    </row>
    <row r="30" spans="1:10" hidden="1">
      <c r="A30" s="157">
        <v>41102013</v>
      </c>
      <c r="B30" s="160" t="s">
        <v>94</v>
      </c>
      <c r="C30" s="163"/>
      <c r="D30" s="161"/>
      <c r="E30" s="162"/>
      <c r="F30" s="156"/>
      <c r="G30" s="156"/>
      <c r="H30" s="156"/>
      <c r="I30" s="156"/>
      <c r="J30" s="156"/>
    </row>
    <row r="31" spans="1:10" hidden="1">
      <c r="A31" s="157">
        <v>41102014</v>
      </c>
      <c r="B31" s="160" t="s">
        <v>95</v>
      </c>
      <c r="C31" s="163"/>
      <c r="D31" s="161"/>
      <c r="E31" s="162"/>
      <c r="F31" s="156"/>
      <c r="G31" s="156"/>
      <c r="H31" s="156"/>
      <c r="I31" s="156"/>
      <c r="J31" s="156"/>
    </row>
    <row r="32" spans="1:10" hidden="1">
      <c r="A32" s="157">
        <v>41102015</v>
      </c>
      <c r="B32" s="160" t="s">
        <v>96</v>
      </c>
      <c r="C32" s="163"/>
      <c r="D32" s="161"/>
      <c r="E32" s="162"/>
      <c r="F32" s="156"/>
      <c r="G32" s="156"/>
      <c r="H32" s="156"/>
      <c r="I32" s="156"/>
      <c r="J32" s="156"/>
    </row>
    <row r="33" spans="1:10" hidden="1">
      <c r="A33" s="157">
        <v>41102016</v>
      </c>
      <c r="B33" s="160" t="s">
        <v>97</v>
      </c>
      <c r="C33" s="163"/>
      <c r="D33" s="161"/>
      <c r="E33" s="162"/>
      <c r="F33" s="156"/>
      <c r="G33" s="156"/>
      <c r="H33" s="156"/>
      <c r="I33" s="156"/>
      <c r="J33" s="156"/>
    </row>
    <row r="34" spans="1:10" hidden="1">
      <c r="A34" s="157">
        <v>41102017</v>
      </c>
      <c r="B34" s="160" t="s">
        <v>98</v>
      </c>
      <c r="C34" s="156">
        <f>SUM(D34:J34)</f>
        <v>0</v>
      </c>
      <c r="D34" s="161"/>
      <c r="E34" s="162"/>
      <c r="F34" s="156"/>
      <c r="G34" s="156"/>
      <c r="H34" s="156"/>
      <c r="I34" s="156"/>
      <c r="J34" s="156"/>
    </row>
    <row r="35" spans="1:10" hidden="1">
      <c r="A35" s="157">
        <v>41102018</v>
      </c>
      <c r="B35" s="160" t="s">
        <v>99</v>
      </c>
      <c r="C35" s="156">
        <f>+D35</f>
        <v>0</v>
      </c>
      <c r="D35" s="161"/>
      <c r="E35" s="162"/>
      <c r="F35" s="156"/>
      <c r="G35" s="156"/>
      <c r="H35" s="156"/>
      <c r="I35" s="156"/>
      <c r="J35" s="156"/>
    </row>
    <row r="36" spans="1:10">
      <c r="A36" s="157">
        <v>41102019</v>
      </c>
      <c r="B36" s="160" t="s">
        <v>100</v>
      </c>
      <c r="C36" s="156">
        <f>SUM(D36:J36)</f>
        <v>1080</v>
      </c>
      <c r="D36" s="161">
        <v>1080</v>
      </c>
      <c r="E36" s="162"/>
      <c r="F36" s="156"/>
      <c r="G36" s="156"/>
      <c r="H36" s="156"/>
      <c r="I36" s="156"/>
      <c r="J36" s="156"/>
    </row>
    <row r="37" spans="1:10" hidden="1">
      <c r="A37" s="157">
        <v>41102020</v>
      </c>
      <c r="B37" s="160" t="s">
        <v>101</v>
      </c>
      <c r="C37" s="163"/>
      <c r="D37" s="161"/>
      <c r="E37" s="162"/>
      <c r="F37" s="156"/>
      <c r="G37" s="156"/>
      <c r="H37" s="156"/>
      <c r="I37" s="156"/>
      <c r="J37" s="156"/>
    </row>
    <row r="38" spans="1:10" ht="17.399999999999999">
      <c r="A38" s="153">
        <v>412</v>
      </c>
      <c r="B38" s="155" t="s">
        <v>102</v>
      </c>
      <c r="C38" s="154">
        <f>+C39+C49+C88+C118</f>
        <v>4583.25</v>
      </c>
      <c r="D38" s="154">
        <f t="shared" ref="D38:J38" si="5">+D39+D49+D88+D118</f>
        <v>4583.25</v>
      </c>
      <c r="E38" s="154">
        <f t="shared" si="5"/>
        <v>0</v>
      </c>
      <c r="F38" s="154">
        <f t="shared" si="5"/>
        <v>0</v>
      </c>
      <c r="G38" s="154">
        <f t="shared" si="5"/>
        <v>0</v>
      </c>
      <c r="H38" s="154">
        <f t="shared" si="5"/>
        <v>0</v>
      </c>
      <c r="I38" s="154">
        <f t="shared" si="5"/>
        <v>0</v>
      </c>
      <c r="J38" s="154">
        <f t="shared" si="5"/>
        <v>0</v>
      </c>
    </row>
    <row r="39" spans="1:10" hidden="1">
      <c r="A39" s="155">
        <v>41201</v>
      </c>
      <c r="B39" s="155" t="s">
        <v>103</v>
      </c>
      <c r="C39" s="159">
        <f>SUM(C40:C48)</f>
        <v>0</v>
      </c>
      <c r="D39" s="159">
        <f t="shared" ref="D39:J39" si="6">SUM(D40:D48)</f>
        <v>0</v>
      </c>
      <c r="E39" s="159">
        <f t="shared" si="6"/>
        <v>0</v>
      </c>
      <c r="F39" s="159">
        <f t="shared" si="6"/>
        <v>0</v>
      </c>
      <c r="G39" s="159">
        <f t="shared" si="6"/>
        <v>0</v>
      </c>
      <c r="H39" s="159">
        <f t="shared" si="6"/>
        <v>0</v>
      </c>
      <c r="I39" s="159">
        <f t="shared" si="6"/>
        <v>0</v>
      </c>
      <c r="J39" s="159">
        <f t="shared" si="6"/>
        <v>0</v>
      </c>
    </row>
    <row r="40" spans="1:10" hidden="1">
      <c r="A40" s="157">
        <v>41201001</v>
      </c>
      <c r="B40" s="160" t="s">
        <v>104</v>
      </c>
      <c r="C40" s="156">
        <f>+D40</f>
        <v>0</v>
      </c>
      <c r="D40" s="161"/>
      <c r="E40" s="162"/>
      <c r="F40" s="161"/>
      <c r="G40" s="156"/>
      <c r="H40" s="156"/>
      <c r="I40" s="156"/>
      <c r="J40" s="156"/>
    </row>
    <row r="41" spans="1:10" hidden="1">
      <c r="A41" s="157">
        <v>41201002</v>
      </c>
      <c r="B41" s="160" t="s">
        <v>105</v>
      </c>
      <c r="C41" s="163"/>
      <c r="D41" s="161"/>
      <c r="E41" s="162"/>
      <c r="F41" s="161"/>
      <c r="G41" s="156"/>
      <c r="H41" s="156"/>
      <c r="I41" s="156"/>
      <c r="J41" s="156"/>
    </row>
    <row r="42" spans="1:10" hidden="1">
      <c r="A42" s="157">
        <v>41201003</v>
      </c>
      <c r="B42" s="160" t="s">
        <v>106</v>
      </c>
      <c r="C42" s="156">
        <f>+D42</f>
        <v>0</v>
      </c>
      <c r="D42" s="161"/>
      <c r="E42" s="162"/>
      <c r="F42" s="161"/>
      <c r="G42" s="156"/>
      <c r="H42" s="156"/>
      <c r="I42" s="156"/>
      <c r="J42" s="156"/>
    </row>
    <row r="43" spans="1:10" hidden="1">
      <c r="A43" s="157">
        <v>41201004</v>
      </c>
      <c r="B43" s="160" t="s">
        <v>107</v>
      </c>
      <c r="C43" s="156">
        <f>+D43</f>
        <v>0</v>
      </c>
      <c r="D43" s="161"/>
      <c r="E43" s="162"/>
      <c r="F43" s="161"/>
      <c r="G43" s="156"/>
      <c r="H43" s="156"/>
      <c r="I43" s="156"/>
      <c r="J43" s="156"/>
    </row>
    <row r="44" spans="1:10" hidden="1">
      <c r="A44" s="157">
        <v>41201005</v>
      </c>
      <c r="B44" s="160" t="s">
        <v>108</v>
      </c>
      <c r="C44" s="163"/>
      <c r="D44" s="161"/>
      <c r="E44" s="162"/>
      <c r="F44" s="161"/>
      <c r="G44" s="156"/>
      <c r="H44" s="156"/>
      <c r="I44" s="156"/>
      <c r="J44" s="156"/>
    </row>
    <row r="45" spans="1:10" hidden="1">
      <c r="A45" s="157">
        <v>41201006</v>
      </c>
      <c r="B45" s="160" t="s">
        <v>109</v>
      </c>
      <c r="C45" s="156">
        <f>+D45</f>
        <v>0</v>
      </c>
      <c r="D45" s="161"/>
      <c r="E45" s="162"/>
      <c r="F45" s="161"/>
      <c r="G45" s="156"/>
      <c r="H45" s="156"/>
      <c r="I45" s="156"/>
      <c r="J45" s="156"/>
    </row>
    <row r="46" spans="1:10" hidden="1">
      <c r="A46" s="157">
        <v>41201007</v>
      </c>
      <c r="B46" s="160" t="s">
        <v>110</v>
      </c>
      <c r="C46" s="156">
        <f>SUM(D46:J46)</f>
        <v>0</v>
      </c>
      <c r="D46" s="161"/>
      <c r="E46" s="162"/>
      <c r="F46" s="161"/>
      <c r="G46" s="156"/>
      <c r="H46" s="156"/>
      <c r="I46" s="156"/>
      <c r="J46" s="156"/>
    </row>
    <row r="47" spans="1:10" hidden="1">
      <c r="A47" s="157">
        <v>41201008</v>
      </c>
      <c r="B47" s="160" t="s">
        <v>111</v>
      </c>
      <c r="C47" s="156">
        <f>SUM(D47:J47)</f>
        <v>0</v>
      </c>
      <c r="D47" s="161"/>
      <c r="E47" s="162"/>
      <c r="F47" s="161"/>
      <c r="G47" s="156"/>
      <c r="H47" s="156"/>
      <c r="I47" s="156"/>
      <c r="J47" s="156"/>
    </row>
    <row r="48" spans="1:10" hidden="1">
      <c r="A48" s="157">
        <v>41201009</v>
      </c>
      <c r="B48" s="160" t="s">
        <v>112</v>
      </c>
      <c r="C48" s="156">
        <f>D48</f>
        <v>0</v>
      </c>
      <c r="D48" s="161"/>
      <c r="E48" s="162"/>
      <c r="F48" s="161"/>
      <c r="G48" s="156"/>
      <c r="H48" s="156"/>
      <c r="I48" s="156"/>
      <c r="J48" s="156"/>
    </row>
    <row r="49" spans="1:10" hidden="1">
      <c r="A49" s="155">
        <v>41202</v>
      </c>
      <c r="B49" s="155" t="s">
        <v>113</v>
      </c>
      <c r="C49" s="165">
        <f>C50+C52+C59+C66+C72+C74+C76+C78+C80+C82+C84+C86</f>
        <v>0</v>
      </c>
      <c r="D49" s="165"/>
      <c r="E49" s="164">
        <f t="shared" ref="E49:J49" si="7">SUM(E50:E86)</f>
        <v>0</v>
      </c>
      <c r="F49" s="164">
        <f t="shared" si="7"/>
        <v>0</v>
      </c>
      <c r="G49" s="164">
        <f t="shared" si="7"/>
        <v>0</v>
      </c>
      <c r="H49" s="164">
        <f t="shared" si="7"/>
        <v>0</v>
      </c>
      <c r="I49" s="164">
        <f t="shared" si="7"/>
        <v>0</v>
      </c>
      <c r="J49" s="164">
        <f t="shared" si="7"/>
        <v>0</v>
      </c>
    </row>
    <row r="50" spans="1:10" hidden="1">
      <c r="A50" s="157">
        <v>41202001</v>
      </c>
      <c r="B50" s="160" t="s">
        <v>114</v>
      </c>
      <c r="C50" s="166">
        <f>+C51</f>
        <v>0</v>
      </c>
      <c r="D50" s="166">
        <f t="shared" ref="D50:J50" si="8">+D51</f>
        <v>0</v>
      </c>
      <c r="E50" s="166">
        <f t="shared" si="8"/>
        <v>0</v>
      </c>
      <c r="F50" s="166">
        <f t="shared" si="8"/>
        <v>0</v>
      </c>
      <c r="G50" s="166">
        <f t="shared" si="8"/>
        <v>0</v>
      </c>
      <c r="H50" s="166">
        <f t="shared" si="8"/>
        <v>0</v>
      </c>
      <c r="I50" s="166">
        <f t="shared" si="8"/>
        <v>0</v>
      </c>
      <c r="J50" s="166">
        <f t="shared" si="8"/>
        <v>0</v>
      </c>
    </row>
    <row r="51" spans="1:10" hidden="1">
      <c r="A51" s="157">
        <v>4120200101</v>
      </c>
      <c r="B51" s="160" t="s">
        <v>114</v>
      </c>
      <c r="C51" s="167"/>
      <c r="D51" s="156"/>
      <c r="E51" s="162"/>
      <c r="F51" s="161"/>
      <c r="G51" s="156"/>
      <c r="H51" s="156"/>
      <c r="I51" s="156"/>
      <c r="J51" s="156"/>
    </row>
    <row r="52" spans="1:10" hidden="1">
      <c r="A52" s="157">
        <v>41202002</v>
      </c>
      <c r="B52" s="160" t="s">
        <v>115</v>
      </c>
      <c r="C52" s="163">
        <f>SUM(C53:C58)</f>
        <v>0</v>
      </c>
      <c r="D52" s="163">
        <f t="shared" ref="D52:J52" si="9">SUM(D53:D58)</f>
        <v>0</v>
      </c>
      <c r="E52" s="163">
        <f t="shared" si="9"/>
        <v>0</v>
      </c>
      <c r="F52" s="163">
        <f t="shared" si="9"/>
        <v>0</v>
      </c>
      <c r="G52" s="163">
        <f t="shared" si="9"/>
        <v>0</v>
      </c>
      <c r="H52" s="163">
        <f t="shared" si="9"/>
        <v>0</v>
      </c>
      <c r="I52" s="163">
        <f t="shared" si="9"/>
        <v>0</v>
      </c>
      <c r="J52" s="163">
        <f t="shared" si="9"/>
        <v>0</v>
      </c>
    </row>
    <row r="53" spans="1:10" hidden="1">
      <c r="A53" s="157">
        <v>4120200201</v>
      </c>
      <c r="B53" s="160" t="s">
        <v>115</v>
      </c>
      <c r="C53" s="156">
        <f>D53</f>
        <v>0</v>
      </c>
      <c r="D53" s="156"/>
      <c r="E53" s="162"/>
      <c r="F53" s="161"/>
      <c r="G53" s="156"/>
      <c r="H53" s="156"/>
      <c r="I53" s="156"/>
      <c r="J53" s="156"/>
    </row>
    <row r="54" spans="1:10" hidden="1">
      <c r="A54" s="157">
        <v>4120200202</v>
      </c>
      <c r="B54" s="168" t="s">
        <v>116</v>
      </c>
      <c r="C54" s="163"/>
      <c r="D54" s="156"/>
      <c r="E54" s="162"/>
      <c r="F54" s="161"/>
      <c r="G54" s="156"/>
      <c r="H54" s="156"/>
      <c r="I54" s="156"/>
      <c r="J54" s="156"/>
    </row>
    <row r="55" spans="1:10" hidden="1">
      <c r="A55" s="157">
        <v>4120200203</v>
      </c>
      <c r="B55" s="168" t="s">
        <v>117</v>
      </c>
      <c r="C55" s="163"/>
      <c r="D55" s="156"/>
      <c r="E55" s="162"/>
      <c r="F55" s="161"/>
      <c r="G55" s="156"/>
      <c r="H55" s="156"/>
      <c r="I55" s="156"/>
      <c r="J55" s="156"/>
    </row>
    <row r="56" spans="1:10" hidden="1">
      <c r="A56" s="157">
        <v>4120200204</v>
      </c>
      <c r="B56" s="168" t="s">
        <v>118</v>
      </c>
      <c r="C56" s="163"/>
      <c r="D56" s="156"/>
      <c r="E56" s="162"/>
      <c r="F56" s="161"/>
      <c r="G56" s="156"/>
      <c r="H56" s="156"/>
      <c r="I56" s="156"/>
      <c r="J56" s="156"/>
    </row>
    <row r="57" spans="1:10" hidden="1">
      <c r="A57" s="157">
        <v>4120200205</v>
      </c>
      <c r="B57" s="168" t="s">
        <v>119</v>
      </c>
      <c r="C57" s="163"/>
      <c r="D57" s="156"/>
      <c r="E57" s="162"/>
      <c r="F57" s="161"/>
      <c r="G57" s="156"/>
      <c r="H57" s="156"/>
      <c r="I57" s="156"/>
      <c r="J57" s="156"/>
    </row>
    <row r="58" spans="1:10" hidden="1">
      <c r="A58" s="157">
        <v>4120200206</v>
      </c>
      <c r="B58" s="168" t="s">
        <v>120</v>
      </c>
      <c r="C58" s="163"/>
      <c r="D58" s="156"/>
      <c r="E58" s="162"/>
      <c r="F58" s="161"/>
      <c r="G58" s="156"/>
      <c r="H58" s="156"/>
      <c r="I58" s="156"/>
      <c r="J58" s="156"/>
    </row>
    <row r="59" spans="1:10" hidden="1">
      <c r="A59" s="157">
        <v>41202003</v>
      </c>
      <c r="B59" s="160" t="s">
        <v>121</v>
      </c>
      <c r="C59" s="163">
        <f>SUM(C60:C65)</f>
        <v>0</v>
      </c>
      <c r="D59" s="163">
        <f t="shared" ref="D59:J59" si="10">SUM(D60:D65)</f>
        <v>0</v>
      </c>
      <c r="E59" s="163">
        <f t="shared" si="10"/>
        <v>0</v>
      </c>
      <c r="F59" s="163">
        <f t="shared" si="10"/>
        <v>0</v>
      </c>
      <c r="G59" s="163">
        <f t="shared" si="10"/>
        <v>0</v>
      </c>
      <c r="H59" s="163">
        <f t="shared" si="10"/>
        <v>0</v>
      </c>
      <c r="I59" s="163">
        <f t="shared" si="10"/>
        <v>0</v>
      </c>
      <c r="J59" s="163">
        <f t="shared" si="10"/>
        <v>0</v>
      </c>
    </row>
    <row r="60" spans="1:10" hidden="1">
      <c r="A60" s="157">
        <v>4120200301</v>
      </c>
      <c r="B60" s="160" t="s">
        <v>121</v>
      </c>
      <c r="C60" s="156">
        <f>SUM(D60:J60)</f>
        <v>0</v>
      </c>
      <c r="D60" s="156"/>
      <c r="E60" s="162"/>
      <c r="F60" s="161"/>
      <c r="G60" s="156"/>
      <c r="H60" s="156"/>
      <c r="I60" s="156"/>
      <c r="J60" s="156"/>
    </row>
    <row r="61" spans="1:10" hidden="1">
      <c r="A61" s="157">
        <v>4120200302</v>
      </c>
      <c r="B61" s="168" t="s">
        <v>122</v>
      </c>
      <c r="C61" s="163"/>
      <c r="D61" s="156"/>
      <c r="E61" s="162"/>
      <c r="F61" s="161"/>
      <c r="G61" s="156"/>
      <c r="H61" s="156"/>
      <c r="I61" s="156"/>
      <c r="J61" s="156"/>
    </row>
    <row r="62" spans="1:10" hidden="1">
      <c r="A62" s="157">
        <v>4120200303</v>
      </c>
      <c r="B62" s="168" t="s">
        <v>123</v>
      </c>
      <c r="C62" s="163"/>
      <c r="D62" s="156"/>
      <c r="E62" s="162"/>
      <c r="F62" s="161"/>
      <c r="G62" s="156"/>
      <c r="H62" s="156"/>
      <c r="I62" s="156"/>
      <c r="J62" s="156"/>
    </row>
    <row r="63" spans="1:10" hidden="1">
      <c r="A63" s="157">
        <v>4120200304</v>
      </c>
      <c r="B63" s="168" t="s">
        <v>124</v>
      </c>
      <c r="C63" s="163"/>
      <c r="D63" s="156"/>
      <c r="E63" s="162"/>
      <c r="F63" s="161"/>
      <c r="G63" s="156"/>
      <c r="H63" s="156"/>
      <c r="I63" s="156"/>
      <c r="J63" s="156"/>
    </row>
    <row r="64" spans="1:10" hidden="1">
      <c r="A64" s="157">
        <v>4120200305</v>
      </c>
      <c r="B64" s="168" t="s">
        <v>125</v>
      </c>
      <c r="C64" s="163"/>
      <c r="D64" s="156"/>
      <c r="E64" s="162"/>
      <c r="F64" s="161"/>
      <c r="G64" s="156"/>
      <c r="H64" s="156"/>
      <c r="I64" s="156"/>
      <c r="J64" s="156"/>
    </row>
    <row r="65" spans="1:10" hidden="1">
      <c r="A65" s="157">
        <v>4120200306</v>
      </c>
      <c r="B65" s="168" t="s">
        <v>126</v>
      </c>
      <c r="C65" s="163"/>
      <c r="D65" s="156"/>
      <c r="E65" s="162"/>
      <c r="F65" s="161"/>
      <c r="G65" s="156"/>
      <c r="H65" s="156"/>
      <c r="I65" s="156"/>
      <c r="J65" s="156"/>
    </row>
    <row r="66" spans="1:10" hidden="1">
      <c r="A66" s="157">
        <v>41202004</v>
      </c>
      <c r="B66" s="160" t="s">
        <v>127</v>
      </c>
      <c r="C66" s="163">
        <f>SUM(C67:C71)</f>
        <v>0</v>
      </c>
      <c r="D66" s="163">
        <f t="shared" ref="D66:J66" si="11">SUM(D67:D71)</f>
        <v>0</v>
      </c>
      <c r="E66" s="163">
        <f t="shared" si="11"/>
        <v>0</v>
      </c>
      <c r="F66" s="163">
        <f t="shared" si="11"/>
        <v>0</v>
      </c>
      <c r="G66" s="163">
        <f t="shared" si="11"/>
        <v>0</v>
      </c>
      <c r="H66" s="163">
        <f t="shared" si="11"/>
        <v>0</v>
      </c>
      <c r="I66" s="163">
        <f t="shared" si="11"/>
        <v>0</v>
      </c>
      <c r="J66" s="163">
        <f t="shared" si="11"/>
        <v>0</v>
      </c>
    </row>
    <row r="67" spans="1:10" hidden="1">
      <c r="A67" s="157">
        <v>4120200401</v>
      </c>
      <c r="B67" s="160" t="s">
        <v>127</v>
      </c>
      <c r="C67" s="156">
        <f>D67</f>
        <v>0</v>
      </c>
      <c r="D67" s="156"/>
      <c r="E67" s="162"/>
      <c r="F67" s="161"/>
      <c r="G67" s="156"/>
      <c r="H67" s="156"/>
      <c r="I67" s="156"/>
      <c r="J67" s="156"/>
    </row>
    <row r="68" spans="1:10" hidden="1">
      <c r="A68" s="157">
        <v>4120200402</v>
      </c>
      <c r="B68" s="168" t="s">
        <v>128</v>
      </c>
      <c r="C68" s="167"/>
      <c r="D68" s="156"/>
      <c r="E68" s="162"/>
      <c r="F68" s="161"/>
      <c r="G68" s="156"/>
      <c r="H68" s="156"/>
      <c r="I68" s="156"/>
      <c r="J68" s="156"/>
    </row>
    <row r="69" spans="1:10" hidden="1">
      <c r="A69" s="157">
        <v>4120200403</v>
      </c>
      <c r="B69" s="168" t="s">
        <v>129</v>
      </c>
      <c r="C69" s="167"/>
      <c r="D69" s="156"/>
      <c r="E69" s="162"/>
      <c r="F69" s="161"/>
      <c r="G69" s="156"/>
      <c r="H69" s="156"/>
      <c r="I69" s="156"/>
      <c r="J69" s="156"/>
    </row>
    <row r="70" spans="1:10" hidden="1">
      <c r="A70" s="157">
        <v>4120200404</v>
      </c>
      <c r="B70" s="168" t="s">
        <v>130</v>
      </c>
      <c r="C70" s="167"/>
      <c r="D70" s="156"/>
      <c r="E70" s="162"/>
      <c r="F70" s="161"/>
      <c r="G70" s="156"/>
      <c r="H70" s="156"/>
      <c r="I70" s="156"/>
      <c r="J70" s="156"/>
    </row>
    <row r="71" spans="1:10" hidden="1">
      <c r="A71" s="157">
        <v>4120200405</v>
      </c>
      <c r="B71" s="168" t="s">
        <v>131</v>
      </c>
      <c r="C71" s="167"/>
      <c r="D71" s="156"/>
      <c r="E71" s="162"/>
      <c r="F71" s="161"/>
      <c r="G71" s="156"/>
      <c r="H71" s="156"/>
      <c r="I71" s="156"/>
      <c r="J71" s="156"/>
    </row>
    <row r="72" spans="1:10" hidden="1">
      <c r="A72" s="157">
        <v>41202005</v>
      </c>
      <c r="B72" s="160" t="s">
        <v>132</v>
      </c>
      <c r="C72" s="169">
        <f>+C73</f>
        <v>0</v>
      </c>
      <c r="D72" s="169">
        <f t="shared" ref="D72:J72" si="12">+D73</f>
        <v>0</v>
      </c>
      <c r="E72" s="169">
        <f t="shared" si="12"/>
        <v>0</v>
      </c>
      <c r="F72" s="169">
        <f t="shared" si="12"/>
        <v>0</v>
      </c>
      <c r="G72" s="169">
        <f t="shared" si="12"/>
        <v>0</v>
      </c>
      <c r="H72" s="169">
        <f t="shared" si="12"/>
        <v>0</v>
      </c>
      <c r="I72" s="169">
        <f t="shared" si="12"/>
        <v>0</v>
      </c>
      <c r="J72" s="169">
        <f t="shared" si="12"/>
        <v>0</v>
      </c>
    </row>
    <row r="73" spans="1:10" hidden="1">
      <c r="A73" s="157">
        <v>4120200501</v>
      </c>
      <c r="B73" s="160" t="s">
        <v>132</v>
      </c>
      <c r="C73" s="163"/>
      <c r="D73" s="156"/>
      <c r="E73" s="162"/>
      <c r="F73" s="161"/>
      <c r="G73" s="156"/>
      <c r="H73" s="156"/>
      <c r="I73" s="156"/>
      <c r="J73" s="156"/>
    </row>
    <row r="74" spans="1:10" hidden="1">
      <c r="A74" s="157">
        <v>41202006</v>
      </c>
      <c r="B74" s="160" t="s">
        <v>133</v>
      </c>
      <c r="C74" s="164">
        <f>+C75</f>
        <v>0</v>
      </c>
      <c r="D74" s="164">
        <f t="shared" ref="D74:J74" si="13">+D75</f>
        <v>0</v>
      </c>
      <c r="E74" s="164">
        <f t="shared" si="13"/>
        <v>0</v>
      </c>
      <c r="F74" s="164">
        <f t="shared" si="13"/>
        <v>0</v>
      </c>
      <c r="G74" s="164">
        <f t="shared" si="13"/>
        <v>0</v>
      </c>
      <c r="H74" s="164">
        <f t="shared" si="13"/>
        <v>0</v>
      </c>
      <c r="I74" s="164">
        <f t="shared" si="13"/>
        <v>0</v>
      </c>
      <c r="J74" s="164">
        <f t="shared" si="13"/>
        <v>0</v>
      </c>
    </row>
    <row r="75" spans="1:10" hidden="1">
      <c r="A75" s="157">
        <v>4120200601</v>
      </c>
      <c r="B75" s="160" t="s">
        <v>133</v>
      </c>
      <c r="C75" s="163"/>
      <c r="D75" s="156"/>
      <c r="E75" s="162"/>
      <c r="F75" s="161"/>
      <c r="G75" s="156"/>
      <c r="H75" s="156"/>
      <c r="I75" s="156"/>
      <c r="J75" s="156"/>
    </row>
    <row r="76" spans="1:10" hidden="1">
      <c r="A76" s="157">
        <v>41202007</v>
      </c>
      <c r="B76" s="160" t="s">
        <v>134</v>
      </c>
      <c r="C76" s="164">
        <f>+C77</f>
        <v>0</v>
      </c>
      <c r="D76" s="164">
        <f t="shared" ref="D76:J76" si="14">+D77</f>
        <v>0</v>
      </c>
      <c r="E76" s="164">
        <f t="shared" si="14"/>
        <v>0</v>
      </c>
      <c r="F76" s="164">
        <f t="shared" si="14"/>
        <v>0</v>
      </c>
      <c r="G76" s="164">
        <f t="shared" si="14"/>
        <v>0</v>
      </c>
      <c r="H76" s="164">
        <f t="shared" si="14"/>
        <v>0</v>
      </c>
      <c r="I76" s="164">
        <f t="shared" si="14"/>
        <v>0</v>
      </c>
      <c r="J76" s="164">
        <f t="shared" si="14"/>
        <v>0</v>
      </c>
    </row>
    <row r="77" spans="1:10" hidden="1">
      <c r="A77" s="157">
        <v>4120200701</v>
      </c>
      <c r="B77" s="160" t="s">
        <v>134</v>
      </c>
      <c r="C77" s="163"/>
      <c r="D77" s="156"/>
      <c r="E77" s="162"/>
      <c r="F77" s="161"/>
      <c r="G77" s="156"/>
      <c r="H77" s="156"/>
      <c r="I77" s="156"/>
      <c r="J77" s="156"/>
    </row>
    <row r="78" spans="1:10" hidden="1">
      <c r="A78" s="157">
        <v>41202008</v>
      </c>
      <c r="B78" s="160" t="s">
        <v>135</v>
      </c>
      <c r="C78" s="164">
        <f>+C79</f>
        <v>0</v>
      </c>
      <c r="D78" s="164">
        <f t="shared" ref="D78:J78" si="15">+D79</f>
        <v>0</v>
      </c>
      <c r="E78" s="164">
        <f t="shared" si="15"/>
        <v>0</v>
      </c>
      <c r="F78" s="164">
        <f t="shared" si="15"/>
        <v>0</v>
      </c>
      <c r="G78" s="164">
        <f t="shared" si="15"/>
        <v>0</v>
      </c>
      <c r="H78" s="164">
        <f t="shared" si="15"/>
        <v>0</v>
      </c>
      <c r="I78" s="164">
        <f t="shared" si="15"/>
        <v>0</v>
      </c>
      <c r="J78" s="164">
        <f t="shared" si="15"/>
        <v>0</v>
      </c>
    </row>
    <row r="79" spans="1:10" hidden="1">
      <c r="A79" s="157">
        <v>4120200801</v>
      </c>
      <c r="B79" s="160" t="s">
        <v>135</v>
      </c>
      <c r="C79" s="163"/>
      <c r="D79" s="156"/>
      <c r="E79" s="162"/>
      <c r="F79" s="161"/>
      <c r="G79" s="156"/>
      <c r="H79" s="156"/>
      <c r="I79" s="156"/>
      <c r="J79" s="156"/>
    </row>
    <row r="80" spans="1:10" hidden="1">
      <c r="A80" s="157">
        <v>41202009</v>
      </c>
      <c r="B80" s="160" t="s">
        <v>136</v>
      </c>
      <c r="C80" s="164">
        <f>+C81</f>
        <v>0</v>
      </c>
      <c r="D80" s="164">
        <f t="shared" ref="D80:J80" si="16">+D81</f>
        <v>0</v>
      </c>
      <c r="E80" s="164">
        <f t="shared" si="16"/>
        <v>0</v>
      </c>
      <c r="F80" s="164">
        <f t="shared" si="16"/>
        <v>0</v>
      </c>
      <c r="G80" s="164">
        <f t="shared" si="16"/>
        <v>0</v>
      </c>
      <c r="H80" s="164">
        <f t="shared" si="16"/>
        <v>0</v>
      </c>
      <c r="I80" s="164">
        <f t="shared" si="16"/>
        <v>0</v>
      </c>
      <c r="J80" s="164">
        <f t="shared" si="16"/>
        <v>0</v>
      </c>
    </row>
    <row r="81" spans="1:10" hidden="1">
      <c r="A81" s="157">
        <v>4120200901</v>
      </c>
      <c r="B81" s="160" t="s">
        <v>136</v>
      </c>
      <c r="C81" s="167"/>
      <c r="D81" s="156"/>
      <c r="E81" s="162"/>
      <c r="F81" s="161"/>
      <c r="G81" s="156"/>
      <c r="H81" s="156"/>
      <c r="I81" s="156"/>
      <c r="J81" s="156"/>
    </row>
    <row r="82" spans="1:10" hidden="1">
      <c r="A82" s="157">
        <v>41202010</v>
      </c>
      <c r="B82" s="160" t="s">
        <v>137</v>
      </c>
      <c r="C82" s="164">
        <f>+C83</f>
        <v>0</v>
      </c>
      <c r="D82" s="164">
        <f t="shared" ref="D82:J82" si="17">+D83</f>
        <v>0</v>
      </c>
      <c r="E82" s="164">
        <f t="shared" si="17"/>
        <v>0</v>
      </c>
      <c r="F82" s="164">
        <f t="shared" si="17"/>
        <v>0</v>
      </c>
      <c r="G82" s="164">
        <f t="shared" si="17"/>
        <v>0</v>
      </c>
      <c r="H82" s="164">
        <f t="shared" si="17"/>
        <v>0</v>
      </c>
      <c r="I82" s="164">
        <f t="shared" si="17"/>
        <v>0</v>
      </c>
      <c r="J82" s="164">
        <f t="shared" si="17"/>
        <v>0</v>
      </c>
    </row>
    <row r="83" spans="1:10" hidden="1">
      <c r="A83" s="157">
        <v>4120201001</v>
      </c>
      <c r="B83" s="160" t="s">
        <v>137</v>
      </c>
      <c r="C83" s="167"/>
      <c r="D83" s="156"/>
      <c r="E83" s="162"/>
      <c r="F83" s="161"/>
      <c r="G83" s="156"/>
      <c r="H83" s="156"/>
      <c r="I83" s="156"/>
      <c r="J83" s="156"/>
    </row>
    <row r="84" spans="1:10" hidden="1">
      <c r="A84" s="157">
        <v>41202011</v>
      </c>
      <c r="B84" s="160" t="s">
        <v>138</v>
      </c>
      <c r="C84" s="164">
        <f>+C85</f>
        <v>0</v>
      </c>
      <c r="D84" s="164">
        <f t="shared" ref="D84:J84" si="18">+D85</f>
        <v>0</v>
      </c>
      <c r="E84" s="164">
        <f t="shared" si="18"/>
        <v>0</v>
      </c>
      <c r="F84" s="164">
        <f t="shared" si="18"/>
        <v>0</v>
      </c>
      <c r="G84" s="164">
        <f t="shared" si="18"/>
        <v>0</v>
      </c>
      <c r="H84" s="164">
        <f t="shared" si="18"/>
        <v>0</v>
      </c>
      <c r="I84" s="164">
        <f t="shared" si="18"/>
        <v>0</v>
      </c>
      <c r="J84" s="164">
        <f t="shared" si="18"/>
        <v>0</v>
      </c>
    </row>
    <row r="85" spans="1:10" hidden="1">
      <c r="A85" s="157">
        <v>4120201001</v>
      </c>
      <c r="B85" s="160" t="s">
        <v>138</v>
      </c>
      <c r="C85" s="167"/>
      <c r="D85" s="156"/>
      <c r="E85" s="162"/>
      <c r="F85" s="161"/>
      <c r="G85" s="156"/>
      <c r="H85" s="156"/>
      <c r="I85" s="156"/>
      <c r="J85" s="156"/>
    </row>
    <row r="86" spans="1:10" hidden="1">
      <c r="A86" s="157">
        <v>41202012</v>
      </c>
      <c r="B86" s="160" t="s">
        <v>139</v>
      </c>
      <c r="C86" s="164">
        <f>+C87</f>
        <v>0</v>
      </c>
      <c r="D86" s="164">
        <f t="shared" ref="D86:J86" si="19">+D87</f>
        <v>0</v>
      </c>
      <c r="E86" s="164">
        <f t="shared" si="19"/>
        <v>0</v>
      </c>
      <c r="F86" s="164">
        <f t="shared" si="19"/>
        <v>0</v>
      </c>
      <c r="G86" s="164">
        <f t="shared" si="19"/>
        <v>0</v>
      </c>
      <c r="H86" s="164">
        <f t="shared" si="19"/>
        <v>0</v>
      </c>
      <c r="I86" s="164">
        <f t="shared" si="19"/>
        <v>0</v>
      </c>
      <c r="J86" s="164">
        <f t="shared" si="19"/>
        <v>0</v>
      </c>
    </row>
    <row r="87" spans="1:10" hidden="1">
      <c r="A87" s="157">
        <v>4120201201</v>
      </c>
      <c r="B87" s="160" t="s">
        <v>139</v>
      </c>
      <c r="C87" s="167"/>
      <c r="D87" s="156"/>
      <c r="E87" s="162"/>
      <c r="F87" s="161"/>
      <c r="G87" s="156"/>
      <c r="H87" s="156"/>
      <c r="I87" s="156"/>
      <c r="J87" s="156"/>
    </row>
    <row r="88" spans="1:10">
      <c r="A88" s="155">
        <v>41203</v>
      </c>
      <c r="B88" s="155" t="s">
        <v>140</v>
      </c>
      <c r="C88" s="159">
        <f>SUM(C89:C111)</f>
        <v>4583.25</v>
      </c>
      <c r="D88" s="159">
        <f>SUM(D89:D111)</f>
        <v>4583.25</v>
      </c>
      <c r="E88" s="164">
        <f t="shared" ref="E88:J88" si="20">SUM(E89:E113)</f>
        <v>0</v>
      </c>
      <c r="F88" s="164">
        <f t="shared" si="20"/>
        <v>0</v>
      </c>
      <c r="G88" s="164">
        <f t="shared" si="20"/>
        <v>0</v>
      </c>
      <c r="H88" s="164">
        <f t="shared" si="20"/>
        <v>0</v>
      </c>
      <c r="I88" s="164">
        <f t="shared" si="20"/>
        <v>0</v>
      </c>
      <c r="J88" s="164">
        <f t="shared" si="20"/>
        <v>0</v>
      </c>
    </row>
    <row r="89" spans="1:10">
      <c r="A89" s="157">
        <v>41203001</v>
      </c>
      <c r="B89" s="155" t="s">
        <v>141</v>
      </c>
      <c r="C89" s="161">
        <f>D89</f>
        <v>4583.25</v>
      </c>
      <c r="D89" s="156">
        <v>4583.25</v>
      </c>
      <c r="E89" s="162"/>
      <c r="F89" s="161"/>
      <c r="G89" s="156"/>
      <c r="H89" s="156"/>
      <c r="I89" s="156"/>
      <c r="J89" s="156"/>
    </row>
    <row r="90" spans="1:10" hidden="1">
      <c r="A90" s="157">
        <v>41203002</v>
      </c>
      <c r="B90" s="155" t="s">
        <v>142</v>
      </c>
      <c r="C90" s="166"/>
      <c r="D90" s="156"/>
      <c r="E90" s="162"/>
      <c r="F90" s="161"/>
      <c r="G90" s="156"/>
      <c r="H90" s="156"/>
      <c r="I90" s="156"/>
      <c r="J90" s="156"/>
    </row>
    <row r="91" spans="1:10" hidden="1">
      <c r="A91" s="157">
        <v>41203003</v>
      </c>
      <c r="B91" s="155" t="s">
        <v>143</v>
      </c>
      <c r="C91" s="161">
        <f>+D91</f>
        <v>0</v>
      </c>
      <c r="D91" s="156"/>
      <c r="E91" s="162"/>
      <c r="F91" s="161"/>
      <c r="G91" s="156"/>
      <c r="H91" s="156"/>
      <c r="I91" s="156"/>
      <c r="J91" s="156"/>
    </row>
    <row r="92" spans="1:10" hidden="1">
      <c r="A92" s="157">
        <v>41203004</v>
      </c>
      <c r="B92" s="155" t="s">
        <v>144</v>
      </c>
      <c r="C92" s="161">
        <f>D92</f>
        <v>0</v>
      </c>
      <c r="D92" s="156"/>
      <c r="E92" s="162"/>
      <c r="F92" s="161"/>
      <c r="G92" s="156"/>
      <c r="H92" s="156"/>
      <c r="I92" s="156"/>
      <c r="J92" s="156"/>
    </row>
    <row r="93" spans="1:10" hidden="1">
      <c r="A93" s="157">
        <v>41203005</v>
      </c>
      <c r="B93" s="155" t="s">
        <v>145</v>
      </c>
      <c r="C93" s="166">
        <f>SUM(C94:C96)</f>
        <v>0</v>
      </c>
      <c r="D93" s="166"/>
      <c r="E93" s="166">
        <f t="shared" ref="E93:J93" si="21">SUM(E94:E96)</f>
        <v>0</v>
      </c>
      <c r="F93" s="166">
        <f t="shared" si="21"/>
        <v>0</v>
      </c>
      <c r="G93" s="166">
        <f t="shared" si="21"/>
        <v>0</v>
      </c>
      <c r="H93" s="166">
        <f t="shared" si="21"/>
        <v>0</v>
      </c>
      <c r="I93" s="166">
        <f t="shared" si="21"/>
        <v>0</v>
      </c>
      <c r="J93" s="166">
        <f t="shared" si="21"/>
        <v>0</v>
      </c>
    </row>
    <row r="94" spans="1:10" hidden="1">
      <c r="A94" s="157">
        <v>4120300501</v>
      </c>
      <c r="B94" s="170" t="s">
        <v>146</v>
      </c>
      <c r="C94" s="167"/>
      <c r="D94" s="156"/>
      <c r="E94" s="162"/>
      <c r="F94" s="161"/>
      <c r="G94" s="156"/>
      <c r="H94" s="156"/>
      <c r="I94" s="156"/>
      <c r="J94" s="156"/>
    </row>
    <row r="95" spans="1:10" hidden="1">
      <c r="A95" s="157">
        <v>4120300502</v>
      </c>
      <c r="B95" s="170" t="s">
        <v>147</v>
      </c>
      <c r="C95" s="167"/>
      <c r="D95" s="156"/>
      <c r="E95" s="162"/>
      <c r="F95" s="161"/>
      <c r="G95" s="156"/>
      <c r="H95" s="156"/>
      <c r="I95" s="156"/>
      <c r="J95" s="156"/>
    </row>
    <row r="96" spans="1:10" hidden="1">
      <c r="A96" s="157">
        <v>4120300503</v>
      </c>
      <c r="B96" s="170" t="s">
        <v>148</v>
      </c>
      <c r="C96" s="167"/>
      <c r="D96" s="156"/>
      <c r="E96" s="162"/>
      <c r="F96" s="161"/>
      <c r="G96" s="156"/>
      <c r="H96" s="156"/>
      <c r="I96" s="156"/>
      <c r="J96" s="156"/>
    </row>
    <row r="97" spans="1:10" hidden="1">
      <c r="A97" s="157">
        <v>41203006</v>
      </c>
      <c r="B97" s="155" t="s">
        <v>149</v>
      </c>
      <c r="C97" s="161">
        <f>SUM(D97:J97)</f>
        <v>0</v>
      </c>
      <c r="D97" s="156"/>
      <c r="E97" s="162"/>
      <c r="F97" s="161"/>
      <c r="G97" s="156"/>
      <c r="H97" s="156"/>
      <c r="I97" s="156"/>
      <c r="J97" s="156"/>
    </row>
    <row r="98" spans="1:10" hidden="1">
      <c r="A98" s="157">
        <v>41203007</v>
      </c>
      <c r="B98" s="155" t="s">
        <v>150</v>
      </c>
      <c r="C98" s="161">
        <f>+D98</f>
        <v>0</v>
      </c>
      <c r="D98" s="156"/>
      <c r="E98" s="162"/>
      <c r="F98" s="156"/>
      <c r="G98" s="156"/>
      <c r="H98" s="156"/>
      <c r="I98" s="156"/>
      <c r="J98" s="156"/>
    </row>
    <row r="99" spans="1:10" hidden="1">
      <c r="A99" s="157">
        <v>41203008</v>
      </c>
      <c r="B99" s="155" t="s">
        <v>151</v>
      </c>
      <c r="C99" s="161">
        <f>+D99</f>
        <v>0</v>
      </c>
      <c r="D99" s="156"/>
      <c r="E99" s="162"/>
      <c r="F99" s="161"/>
      <c r="G99" s="156"/>
      <c r="H99" s="156"/>
      <c r="I99" s="156"/>
      <c r="J99" s="156"/>
    </row>
    <row r="100" spans="1:10" hidden="1">
      <c r="A100" s="157">
        <v>41203009</v>
      </c>
      <c r="B100" s="155" t="s">
        <v>152</v>
      </c>
      <c r="C100" s="164">
        <f>SUM(C101:C108)</f>
        <v>0</v>
      </c>
      <c r="D100" s="164"/>
      <c r="E100" s="164">
        <f t="shared" ref="E100:J100" si="22">SUM(E101:E108)</f>
        <v>0</v>
      </c>
      <c r="F100" s="164">
        <f t="shared" si="22"/>
        <v>0</v>
      </c>
      <c r="G100" s="164">
        <f t="shared" si="22"/>
        <v>0</v>
      </c>
      <c r="H100" s="164">
        <f t="shared" si="22"/>
        <v>0</v>
      </c>
      <c r="I100" s="164">
        <f t="shared" si="22"/>
        <v>0</v>
      </c>
      <c r="J100" s="164">
        <f t="shared" si="22"/>
        <v>0</v>
      </c>
    </row>
    <row r="101" spans="1:10" hidden="1">
      <c r="A101" s="157">
        <v>4120300901</v>
      </c>
      <c r="B101" s="160" t="s">
        <v>153</v>
      </c>
      <c r="C101" s="167"/>
      <c r="D101" s="156"/>
      <c r="E101" s="162"/>
      <c r="F101" s="161"/>
      <c r="G101" s="156"/>
      <c r="H101" s="156"/>
      <c r="I101" s="156"/>
      <c r="J101" s="156"/>
    </row>
    <row r="102" spans="1:10" hidden="1">
      <c r="A102" s="157">
        <v>4120300902</v>
      </c>
      <c r="B102" s="160" t="s">
        <v>154</v>
      </c>
      <c r="C102" s="167"/>
      <c r="D102" s="156"/>
      <c r="E102" s="162"/>
      <c r="F102" s="161"/>
      <c r="G102" s="156"/>
      <c r="H102" s="156"/>
      <c r="I102" s="156"/>
      <c r="J102" s="156"/>
    </row>
    <row r="103" spans="1:10" hidden="1">
      <c r="A103" s="157">
        <v>4120300903</v>
      </c>
      <c r="B103" s="160" t="s">
        <v>155</v>
      </c>
      <c r="C103" s="167"/>
      <c r="D103" s="156"/>
      <c r="E103" s="162"/>
      <c r="F103" s="161"/>
      <c r="G103" s="156"/>
      <c r="H103" s="156"/>
      <c r="I103" s="156"/>
      <c r="J103" s="156"/>
    </row>
    <row r="104" spans="1:10" hidden="1">
      <c r="A104" s="157">
        <v>4120300904</v>
      </c>
      <c r="B104" s="160" t="s">
        <v>156</v>
      </c>
      <c r="C104" s="167"/>
      <c r="D104" s="156"/>
      <c r="E104" s="162"/>
      <c r="F104" s="161"/>
      <c r="G104" s="156"/>
      <c r="H104" s="156"/>
      <c r="I104" s="156"/>
      <c r="J104" s="156"/>
    </row>
    <row r="105" spans="1:10" hidden="1">
      <c r="A105" s="157">
        <v>4120300905</v>
      </c>
      <c r="B105" s="160" t="s">
        <v>157</v>
      </c>
      <c r="C105" s="167"/>
      <c r="D105" s="156"/>
      <c r="E105" s="162"/>
      <c r="F105" s="161"/>
      <c r="G105" s="156"/>
      <c r="H105" s="156"/>
      <c r="I105" s="156"/>
      <c r="J105" s="156"/>
    </row>
    <row r="106" spans="1:10" hidden="1">
      <c r="A106" s="157">
        <v>4120300906</v>
      </c>
      <c r="B106" s="160" t="s">
        <v>158</v>
      </c>
      <c r="C106" s="167"/>
      <c r="D106" s="156"/>
      <c r="E106" s="162"/>
      <c r="F106" s="161"/>
      <c r="G106" s="156"/>
      <c r="H106" s="156"/>
      <c r="I106" s="156"/>
      <c r="J106" s="156"/>
    </row>
    <row r="107" spans="1:10" hidden="1">
      <c r="A107" s="157">
        <v>4120300907</v>
      </c>
      <c r="B107" s="160" t="s">
        <v>159</v>
      </c>
      <c r="C107" s="167"/>
      <c r="D107" s="156"/>
      <c r="E107" s="162"/>
      <c r="F107" s="161"/>
      <c r="G107" s="156"/>
      <c r="H107" s="156"/>
      <c r="I107" s="156"/>
      <c r="J107" s="156"/>
    </row>
    <row r="108" spans="1:10" hidden="1">
      <c r="A108" s="157">
        <v>4120300908</v>
      </c>
      <c r="B108" s="160" t="s">
        <v>160</v>
      </c>
      <c r="C108" s="167"/>
      <c r="D108" s="156"/>
      <c r="E108" s="162"/>
      <c r="F108" s="161"/>
      <c r="G108" s="156"/>
      <c r="H108" s="156"/>
      <c r="I108" s="156"/>
      <c r="J108" s="156"/>
    </row>
    <row r="109" spans="1:10" hidden="1">
      <c r="A109" s="157">
        <v>41203010</v>
      </c>
      <c r="B109" s="155" t="s">
        <v>161</v>
      </c>
      <c r="C109" s="164">
        <f>SUM(C110:C112)</f>
        <v>0</v>
      </c>
      <c r="D109" s="164"/>
      <c r="E109" s="164">
        <f t="shared" ref="E109:J109" si="23">SUM(E110:E112)</f>
        <v>0</v>
      </c>
      <c r="F109" s="164">
        <f t="shared" si="23"/>
        <v>0</v>
      </c>
      <c r="G109" s="164">
        <f t="shared" si="23"/>
        <v>0</v>
      </c>
      <c r="H109" s="164">
        <f t="shared" si="23"/>
        <v>0</v>
      </c>
      <c r="I109" s="164">
        <f t="shared" si="23"/>
        <v>0</v>
      </c>
      <c r="J109" s="164">
        <f t="shared" si="23"/>
        <v>0</v>
      </c>
    </row>
    <row r="110" spans="1:10" hidden="1">
      <c r="A110" s="157">
        <v>4120301001</v>
      </c>
      <c r="B110" s="160" t="s">
        <v>162</v>
      </c>
      <c r="C110" s="167"/>
      <c r="D110" s="156"/>
      <c r="E110" s="162"/>
      <c r="F110" s="161"/>
      <c r="G110" s="156"/>
      <c r="H110" s="156"/>
      <c r="I110" s="156"/>
      <c r="J110" s="156"/>
    </row>
    <row r="111" spans="1:10" hidden="1">
      <c r="A111" s="157">
        <v>4120301002</v>
      </c>
      <c r="B111" s="160" t="s">
        <v>163</v>
      </c>
      <c r="C111" s="167"/>
      <c r="D111" s="156"/>
      <c r="E111" s="162"/>
      <c r="F111" s="161"/>
      <c r="G111" s="156"/>
      <c r="H111" s="156"/>
      <c r="I111" s="156"/>
      <c r="J111" s="156"/>
    </row>
    <row r="112" spans="1:10" hidden="1">
      <c r="A112" s="157">
        <v>4120301003</v>
      </c>
      <c r="B112" s="160" t="s">
        <v>164</v>
      </c>
      <c r="C112" s="156">
        <f>SUM(D112:J112)</f>
        <v>0</v>
      </c>
      <c r="D112" s="156"/>
      <c r="E112" s="162"/>
      <c r="F112" s="161"/>
      <c r="G112" s="156"/>
      <c r="H112" s="156"/>
      <c r="I112" s="156"/>
      <c r="J112" s="156"/>
    </row>
    <row r="113" spans="1:10" hidden="1">
      <c r="A113" s="157">
        <v>41203011</v>
      </c>
      <c r="B113" s="171" t="s">
        <v>165</v>
      </c>
      <c r="C113" s="167">
        <f>SUM(C114:C117)</f>
        <v>0</v>
      </c>
      <c r="D113" s="167">
        <f t="shared" ref="D113:J113" si="24">SUM(D114:D117)</f>
        <v>0</v>
      </c>
      <c r="E113" s="167">
        <f t="shared" si="24"/>
        <v>0</v>
      </c>
      <c r="F113" s="167">
        <f t="shared" si="24"/>
        <v>0</v>
      </c>
      <c r="G113" s="167">
        <f t="shared" si="24"/>
        <v>0</v>
      </c>
      <c r="H113" s="167">
        <f t="shared" si="24"/>
        <v>0</v>
      </c>
      <c r="I113" s="167">
        <f t="shared" si="24"/>
        <v>0</v>
      </c>
      <c r="J113" s="167">
        <f t="shared" si="24"/>
        <v>0</v>
      </c>
    </row>
    <row r="114" spans="1:10" hidden="1">
      <c r="A114" s="157">
        <v>4120301101</v>
      </c>
      <c r="B114" s="172" t="s">
        <v>166</v>
      </c>
      <c r="C114" s="167"/>
      <c r="D114" s="156"/>
      <c r="E114" s="162"/>
      <c r="F114" s="161"/>
      <c r="G114" s="156"/>
      <c r="H114" s="156"/>
      <c r="I114" s="156"/>
      <c r="J114" s="156"/>
    </row>
    <row r="115" spans="1:10" hidden="1">
      <c r="A115" s="157">
        <v>4120301102</v>
      </c>
      <c r="B115" s="172" t="s">
        <v>167</v>
      </c>
      <c r="C115" s="167"/>
      <c r="D115" s="156"/>
      <c r="E115" s="162"/>
      <c r="F115" s="161"/>
      <c r="G115" s="156"/>
      <c r="H115" s="156"/>
      <c r="I115" s="156"/>
      <c r="J115" s="156"/>
    </row>
    <row r="116" spans="1:10" hidden="1">
      <c r="A116" s="157">
        <v>4120301103</v>
      </c>
      <c r="B116" s="172" t="s">
        <v>168</v>
      </c>
      <c r="C116" s="167"/>
      <c r="D116" s="156"/>
      <c r="E116" s="162"/>
      <c r="F116" s="161"/>
      <c r="G116" s="156"/>
      <c r="H116" s="156"/>
      <c r="I116" s="156"/>
      <c r="J116" s="156"/>
    </row>
    <row r="117" spans="1:10" hidden="1">
      <c r="A117" s="157">
        <v>4120301104</v>
      </c>
      <c r="B117" s="172" t="s">
        <v>169</v>
      </c>
      <c r="C117" s="167"/>
      <c r="D117" s="156"/>
      <c r="E117" s="162"/>
      <c r="F117" s="161"/>
      <c r="G117" s="156"/>
      <c r="H117" s="156"/>
      <c r="I117" s="156"/>
      <c r="J117" s="156"/>
    </row>
    <row r="118" spans="1:10" hidden="1">
      <c r="A118" s="155">
        <v>41204</v>
      </c>
      <c r="B118" s="155" t="s">
        <v>170</v>
      </c>
      <c r="C118" s="173">
        <f>SUM(C119:C133)</f>
        <v>0</v>
      </c>
      <c r="D118" s="173">
        <f t="shared" ref="D118:J118" si="25">SUM(D119:D133)</f>
        <v>0</v>
      </c>
      <c r="E118" s="173">
        <f t="shared" si="25"/>
        <v>0</v>
      </c>
      <c r="F118" s="173">
        <f t="shared" si="25"/>
        <v>0</v>
      </c>
      <c r="G118" s="173">
        <f t="shared" si="25"/>
        <v>0</v>
      </c>
      <c r="H118" s="173">
        <f t="shared" si="25"/>
        <v>0</v>
      </c>
      <c r="I118" s="173">
        <f t="shared" si="25"/>
        <v>0</v>
      </c>
      <c r="J118" s="173">
        <f t="shared" si="25"/>
        <v>0</v>
      </c>
    </row>
    <row r="119" spans="1:10" hidden="1">
      <c r="A119" s="157">
        <v>41204001</v>
      </c>
      <c r="B119" s="174" t="s">
        <v>171</v>
      </c>
      <c r="C119" s="173">
        <f>SUM(D119:J119)</f>
        <v>0</v>
      </c>
      <c r="D119" s="175"/>
      <c r="E119" s="162"/>
      <c r="F119" s="161"/>
      <c r="G119" s="156"/>
      <c r="H119" s="156"/>
      <c r="I119" s="156"/>
      <c r="J119" s="156"/>
    </row>
    <row r="120" spans="1:10" hidden="1">
      <c r="A120" s="157">
        <v>41204002</v>
      </c>
      <c r="B120" s="174" t="s">
        <v>172</v>
      </c>
      <c r="C120" s="173">
        <f t="shared" ref="C120:C133" si="26">SUM(D120:J120)</f>
        <v>0</v>
      </c>
      <c r="D120" s="156"/>
      <c r="E120" s="162"/>
      <c r="F120" s="161"/>
      <c r="G120" s="156"/>
      <c r="H120" s="156"/>
      <c r="I120" s="156"/>
      <c r="J120" s="156"/>
    </row>
    <row r="121" spans="1:10" hidden="1">
      <c r="A121" s="157">
        <v>41204003</v>
      </c>
      <c r="B121" s="174" t="s">
        <v>173</v>
      </c>
      <c r="C121" s="173">
        <f t="shared" si="26"/>
        <v>0</v>
      </c>
      <c r="D121" s="156"/>
      <c r="E121" s="162"/>
      <c r="F121" s="161"/>
      <c r="G121" s="156"/>
      <c r="H121" s="156"/>
      <c r="I121" s="156"/>
      <c r="J121" s="156"/>
    </row>
    <row r="122" spans="1:10" hidden="1">
      <c r="A122" s="157">
        <v>41204004</v>
      </c>
      <c r="B122" s="174" t="s">
        <v>174</v>
      </c>
      <c r="C122" s="173">
        <f t="shared" si="26"/>
        <v>0</v>
      </c>
      <c r="D122" s="156"/>
      <c r="E122" s="162"/>
      <c r="F122" s="161"/>
      <c r="G122" s="156"/>
      <c r="H122" s="156"/>
      <c r="I122" s="156"/>
      <c r="J122" s="156"/>
    </row>
    <row r="123" spans="1:10" hidden="1">
      <c r="A123" s="157">
        <v>41204005</v>
      </c>
      <c r="B123" s="174" t="s">
        <v>175</v>
      </c>
      <c r="C123" s="173">
        <f t="shared" si="26"/>
        <v>0</v>
      </c>
      <c r="D123" s="156"/>
      <c r="E123" s="162"/>
      <c r="F123" s="161"/>
      <c r="G123" s="156"/>
      <c r="H123" s="156"/>
      <c r="I123" s="156"/>
      <c r="J123" s="156"/>
    </row>
    <row r="124" spans="1:10" hidden="1">
      <c r="A124" s="157">
        <v>41204006</v>
      </c>
      <c r="B124" s="174" t="s">
        <v>176</v>
      </c>
      <c r="C124" s="173">
        <f t="shared" si="26"/>
        <v>0</v>
      </c>
      <c r="D124" s="156"/>
      <c r="E124" s="162"/>
      <c r="F124" s="161"/>
      <c r="G124" s="156"/>
      <c r="H124" s="156"/>
      <c r="I124" s="156"/>
      <c r="J124" s="156"/>
    </row>
    <row r="125" spans="1:10" hidden="1">
      <c r="A125" s="157">
        <v>41204007</v>
      </c>
      <c r="B125" s="174" t="s">
        <v>177</v>
      </c>
      <c r="C125" s="173">
        <f t="shared" si="26"/>
        <v>0</v>
      </c>
      <c r="D125" s="156"/>
      <c r="E125" s="162"/>
      <c r="F125" s="161"/>
      <c r="G125" s="156"/>
      <c r="H125" s="156"/>
      <c r="I125" s="156"/>
      <c r="J125" s="156"/>
    </row>
    <row r="126" spans="1:10" hidden="1">
      <c r="A126" s="157">
        <v>41204008</v>
      </c>
      <c r="B126" s="174" t="s">
        <v>178</v>
      </c>
      <c r="C126" s="173">
        <f t="shared" si="26"/>
        <v>0</v>
      </c>
      <c r="D126" s="156"/>
      <c r="E126" s="162"/>
      <c r="F126" s="161"/>
      <c r="G126" s="156"/>
      <c r="H126" s="156"/>
      <c r="I126" s="156"/>
      <c r="J126" s="156"/>
    </row>
    <row r="127" spans="1:10" hidden="1">
      <c r="A127" s="157">
        <v>41204009</v>
      </c>
      <c r="B127" s="160" t="s">
        <v>179</v>
      </c>
      <c r="C127" s="173">
        <f t="shared" si="26"/>
        <v>0</v>
      </c>
      <c r="D127" s="156"/>
      <c r="E127" s="162"/>
      <c r="F127" s="161"/>
      <c r="G127" s="156"/>
      <c r="H127" s="156"/>
      <c r="I127" s="156"/>
      <c r="J127" s="156"/>
    </row>
    <row r="128" spans="1:10" hidden="1">
      <c r="A128" s="157">
        <v>41204010</v>
      </c>
      <c r="B128" s="160" t="s">
        <v>180</v>
      </c>
      <c r="C128" s="173">
        <f t="shared" si="26"/>
        <v>0</v>
      </c>
      <c r="D128" s="156"/>
      <c r="E128" s="162"/>
      <c r="F128" s="161"/>
      <c r="G128" s="156"/>
      <c r="H128" s="156"/>
      <c r="I128" s="156"/>
      <c r="J128" s="156"/>
    </row>
    <row r="129" spans="1:10" hidden="1">
      <c r="A129" s="157">
        <v>41204011</v>
      </c>
      <c r="B129" s="160" t="s">
        <v>181</v>
      </c>
      <c r="C129" s="173">
        <f t="shared" si="26"/>
        <v>0</v>
      </c>
      <c r="D129" s="156"/>
      <c r="E129" s="162"/>
      <c r="F129" s="161"/>
      <c r="G129" s="156"/>
      <c r="H129" s="156"/>
      <c r="I129" s="156"/>
      <c r="J129" s="156"/>
    </row>
    <row r="130" spans="1:10" hidden="1">
      <c r="A130" s="157">
        <v>41204012</v>
      </c>
      <c r="B130" s="160" t="s">
        <v>182</v>
      </c>
      <c r="C130" s="173">
        <f t="shared" si="26"/>
        <v>0</v>
      </c>
      <c r="D130" s="156"/>
      <c r="E130" s="162"/>
      <c r="F130" s="161"/>
      <c r="G130" s="156"/>
      <c r="H130" s="156"/>
      <c r="I130" s="156"/>
      <c r="J130" s="156"/>
    </row>
    <row r="131" spans="1:10" hidden="1">
      <c r="A131" s="157">
        <v>41204013</v>
      </c>
      <c r="B131" s="160" t="s">
        <v>183</v>
      </c>
      <c r="C131" s="173">
        <f t="shared" si="26"/>
        <v>0</v>
      </c>
      <c r="D131" s="161"/>
      <c r="E131" s="162"/>
      <c r="F131" s="161"/>
      <c r="G131" s="156"/>
      <c r="H131" s="156"/>
      <c r="I131" s="156"/>
      <c r="J131" s="156"/>
    </row>
    <row r="132" spans="1:10" hidden="1">
      <c r="A132" s="157">
        <v>41204014</v>
      </c>
      <c r="B132" s="160" t="s">
        <v>184</v>
      </c>
      <c r="C132" s="173">
        <f t="shared" si="26"/>
        <v>0</v>
      </c>
      <c r="D132" s="161"/>
      <c r="E132" s="162"/>
      <c r="F132" s="161"/>
      <c r="G132" s="156"/>
      <c r="H132" s="156"/>
      <c r="I132" s="156"/>
      <c r="J132" s="156"/>
    </row>
    <row r="133" spans="1:10" hidden="1">
      <c r="A133" s="157">
        <v>41204015</v>
      </c>
      <c r="B133" s="160" t="s">
        <v>185</v>
      </c>
      <c r="C133" s="173">
        <f t="shared" si="26"/>
        <v>0</v>
      </c>
      <c r="D133" s="161"/>
      <c r="E133" s="162"/>
      <c r="F133" s="161"/>
      <c r="G133" s="156"/>
      <c r="H133" s="156"/>
      <c r="I133" s="156"/>
      <c r="J133" s="156"/>
    </row>
    <row r="134" spans="1:10" ht="17.399999999999999" hidden="1">
      <c r="A134" s="153">
        <v>413</v>
      </c>
      <c r="B134" s="176" t="s">
        <v>186</v>
      </c>
      <c r="C134" s="177">
        <f>+C135+C137+C144+C150+C155+C157+C159+C161+C163+C165+C167+C169+C171+C183</f>
        <v>0</v>
      </c>
      <c r="D134" s="177">
        <f t="shared" ref="D134:J134" si="27">+D135+D137+D144+D150+D155+D157+D159+D161+D163+D165+D167+D169+D171+D183</f>
        <v>0</v>
      </c>
      <c r="E134" s="177">
        <f t="shared" si="27"/>
        <v>0</v>
      </c>
      <c r="F134" s="177">
        <f t="shared" si="27"/>
        <v>0</v>
      </c>
      <c r="G134" s="177">
        <f t="shared" si="27"/>
        <v>0</v>
      </c>
      <c r="H134" s="177">
        <f t="shared" si="27"/>
        <v>0</v>
      </c>
      <c r="I134" s="177">
        <f t="shared" si="27"/>
        <v>0</v>
      </c>
      <c r="J134" s="177">
        <f t="shared" si="27"/>
        <v>0</v>
      </c>
    </row>
    <row r="135" spans="1:10" hidden="1">
      <c r="A135" s="158">
        <v>41301</v>
      </c>
      <c r="B135" s="155" t="s">
        <v>187</v>
      </c>
      <c r="C135" s="169">
        <f>SUM(C136)</f>
        <v>0</v>
      </c>
      <c r="D135" s="169">
        <f t="shared" ref="D135:J135" si="28">SUM(D136)</f>
        <v>0</v>
      </c>
      <c r="E135" s="169">
        <f t="shared" si="28"/>
        <v>0</v>
      </c>
      <c r="F135" s="169">
        <f t="shared" si="28"/>
        <v>0</v>
      </c>
      <c r="G135" s="169">
        <f t="shared" si="28"/>
        <v>0</v>
      </c>
      <c r="H135" s="169">
        <f t="shared" si="28"/>
        <v>0</v>
      </c>
      <c r="I135" s="169">
        <f t="shared" si="28"/>
        <v>0</v>
      </c>
      <c r="J135" s="169">
        <f t="shared" si="28"/>
        <v>0</v>
      </c>
    </row>
    <row r="136" spans="1:10" hidden="1">
      <c r="A136" s="157">
        <v>41301001</v>
      </c>
      <c r="B136" s="168" t="s">
        <v>188</v>
      </c>
      <c r="C136" s="163"/>
      <c r="D136" s="161"/>
      <c r="E136" s="162"/>
      <c r="F136" s="156"/>
      <c r="G136" s="156"/>
      <c r="H136" s="156"/>
      <c r="I136" s="156"/>
      <c r="J136" s="156"/>
    </row>
    <row r="137" spans="1:10" hidden="1">
      <c r="A137" s="158">
        <v>41302</v>
      </c>
      <c r="B137" s="155" t="s">
        <v>189</v>
      </c>
      <c r="C137" s="169">
        <f>SUM(C138:C143)</f>
        <v>0</v>
      </c>
      <c r="D137" s="169">
        <f t="shared" ref="D137:J137" si="29">SUM(D138:D143)</f>
        <v>0</v>
      </c>
      <c r="E137" s="169">
        <f t="shared" si="29"/>
        <v>0</v>
      </c>
      <c r="F137" s="169">
        <f t="shared" si="29"/>
        <v>0</v>
      </c>
      <c r="G137" s="169">
        <f t="shared" si="29"/>
        <v>0</v>
      </c>
      <c r="H137" s="169">
        <f t="shared" si="29"/>
        <v>0</v>
      </c>
      <c r="I137" s="169">
        <f t="shared" si="29"/>
        <v>0</v>
      </c>
      <c r="J137" s="169">
        <f t="shared" si="29"/>
        <v>0</v>
      </c>
    </row>
    <row r="138" spans="1:10" hidden="1">
      <c r="A138" s="157">
        <v>41302001</v>
      </c>
      <c r="B138" s="168" t="s">
        <v>190</v>
      </c>
      <c r="C138" s="163"/>
      <c r="D138" s="161"/>
      <c r="E138" s="162"/>
      <c r="F138" s="156"/>
      <c r="G138" s="156"/>
      <c r="H138" s="156"/>
      <c r="I138" s="156"/>
      <c r="J138" s="156"/>
    </row>
    <row r="139" spans="1:10" hidden="1">
      <c r="A139" s="157">
        <v>41302002</v>
      </c>
      <c r="B139" s="168" t="s">
        <v>191</v>
      </c>
      <c r="C139" s="163"/>
      <c r="D139" s="161"/>
      <c r="E139" s="162"/>
      <c r="F139" s="156"/>
      <c r="G139" s="156"/>
      <c r="H139" s="156"/>
      <c r="I139" s="156"/>
      <c r="J139" s="156"/>
    </row>
    <row r="140" spans="1:10" hidden="1">
      <c r="A140" s="157">
        <v>41302003</v>
      </c>
      <c r="B140" s="168" t="s">
        <v>192</v>
      </c>
      <c r="C140" s="163"/>
      <c r="D140" s="161"/>
      <c r="E140" s="162"/>
      <c r="F140" s="156"/>
      <c r="G140" s="156"/>
      <c r="H140" s="156"/>
      <c r="I140" s="156"/>
      <c r="J140" s="156"/>
    </row>
    <row r="141" spans="1:10" hidden="1">
      <c r="A141" s="157">
        <v>41302004</v>
      </c>
      <c r="B141" s="168" t="s">
        <v>193</v>
      </c>
      <c r="C141" s="163"/>
      <c r="D141" s="161"/>
      <c r="E141" s="162"/>
      <c r="F141" s="156"/>
      <c r="G141" s="156"/>
      <c r="H141" s="156"/>
      <c r="I141" s="156"/>
      <c r="J141" s="156"/>
    </row>
    <row r="142" spans="1:10" hidden="1">
      <c r="A142" s="157">
        <v>41302005</v>
      </c>
      <c r="B142" s="168" t="s">
        <v>194</v>
      </c>
      <c r="C142" s="163"/>
      <c r="D142" s="161"/>
      <c r="E142" s="162"/>
      <c r="F142" s="156"/>
      <c r="G142" s="156"/>
      <c r="H142" s="156"/>
      <c r="I142" s="156"/>
      <c r="J142" s="156"/>
    </row>
    <row r="143" spans="1:10" hidden="1">
      <c r="A143" s="157">
        <v>41302006</v>
      </c>
      <c r="B143" s="168" t="s">
        <v>195</v>
      </c>
      <c r="C143" s="163"/>
      <c r="D143" s="161"/>
      <c r="E143" s="162"/>
      <c r="F143" s="156"/>
      <c r="G143" s="156"/>
      <c r="H143" s="156"/>
      <c r="I143" s="156"/>
      <c r="J143" s="156"/>
    </row>
    <row r="144" spans="1:10" hidden="1">
      <c r="A144" s="158">
        <v>41303</v>
      </c>
      <c r="B144" s="155" t="s">
        <v>196</v>
      </c>
      <c r="C144" s="169">
        <f>SUM(C145:C149)</f>
        <v>0</v>
      </c>
      <c r="D144" s="169">
        <f t="shared" ref="D144:J144" si="30">SUM(D145:D149)</f>
        <v>0</v>
      </c>
      <c r="E144" s="169">
        <f t="shared" si="30"/>
        <v>0</v>
      </c>
      <c r="F144" s="169">
        <f t="shared" si="30"/>
        <v>0</v>
      </c>
      <c r="G144" s="169">
        <f t="shared" si="30"/>
        <v>0</v>
      </c>
      <c r="H144" s="169">
        <f t="shared" si="30"/>
        <v>0</v>
      </c>
      <c r="I144" s="169">
        <f t="shared" si="30"/>
        <v>0</v>
      </c>
      <c r="J144" s="169">
        <f t="shared" si="30"/>
        <v>0</v>
      </c>
    </row>
    <row r="145" spans="1:10" hidden="1">
      <c r="A145" s="157">
        <v>41303001</v>
      </c>
      <c r="B145" s="168" t="s">
        <v>197</v>
      </c>
      <c r="C145" s="163"/>
      <c r="D145" s="161"/>
      <c r="E145" s="162"/>
      <c r="F145" s="156"/>
      <c r="G145" s="156"/>
      <c r="H145" s="156"/>
      <c r="I145" s="156"/>
      <c r="J145" s="156"/>
    </row>
    <row r="146" spans="1:10" hidden="1">
      <c r="A146" s="157">
        <v>41303002</v>
      </c>
      <c r="B146" s="168" t="s">
        <v>198</v>
      </c>
      <c r="C146" s="163"/>
      <c r="D146" s="161"/>
      <c r="E146" s="162"/>
      <c r="F146" s="156"/>
      <c r="G146" s="156"/>
      <c r="H146" s="156"/>
      <c r="I146" s="156"/>
      <c r="J146" s="156"/>
    </row>
    <row r="147" spans="1:10" hidden="1">
      <c r="A147" s="157">
        <v>41303003</v>
      </c>
      <c r="B147" s="168" t="s">
        <v>199</v>
      </c>
      <c r="C147" s="163"/>
      <c r="D147" s="161"/>
      <c r="E147" s="162"/>
      <c r="F147" s="156"/>
      <c r="G147" s="156"/>
      <c r="H147" s="156"/>
      <c r="I147" s="156"/>
      <c r="J147" s="156"/>
    </row>
    <row r="148" spans="1:10" hidden="1">
      <c r="A148" s="157">
        <v>41303004</v>
      </c>
      <c r="B148" s="168" t="s">
        <v>200</v>
      </c>
      <c r="C148" s="163"/>
      <c r="D148" s="161"/>
      <c r="E148" s="162"/>
      <c r="F148" s="156"/>
      <c r="G148" s="156"/>
      <c r="H148" s="156"/>
      <c r="I148" s="156"/>
      <c r="J148" s="156"/>
    </row>
    <row r="149" spans="1:10" hidden="1">
      <c r="A149" s="157">
        <v>41303005</v>
      </c>
      <c r="B149" s="168" t="s">
        <v>201</v>
      </c>
      <c r="C149" s="163"/>
      <c r="D149" s="161"/>
      <c r="E149" s="162"/>
      <c r="F149" s="156"/>
      <c r="G149" s="156"/>
      <c r="H149" s="156"/>
      <c r="I149" s="156"/>
      <c r="J149" s="156"/>
    </row>
    <row r="150" spans="1:10" hidden="1">
      <c r="A150" s="158">
        <v>41304</v>
      </c>
      <c r="B150" s="155" t="s">
        <v>202</v>
      </c>
      <c r="C150" s="169">
        <f>SUM(C151:C154)</f>
        <v>0</v>
      </c>
      <c r="D150" s="169">
        <f t="shared" ref="D150:J150" si="31">SUM(D151:D154)</f>
        <v>0</v>
      </c>
      <c r="E150" s="169">
        <f t="shared" si="31"/>
        <v>0</v>
      </c>
      <c r="F150" s="169">
        <f t="shared" si="31"/>
        <v>0</v>
      </c>
      <c r="G150" s="169">
        <f t="shared" si="31"/>
        <v>0</v>
      </c>
      <c r="H150" s="169">
        <f t="shared" si="31"/>
        <v>0</v>
      </c>
      <c r="I150" s="169">
        <f t="shared" si="31"/>
        <v>0</v>
      </c>
      <c r="J150" s="169">
        <f t="shared" si="31"/>
        <v>0</v>
      </c>
    </row>
    <row r="151" spans="1:10" hidden="1">
      <c r="A151" s="157">
        <v>41304001</v>
      </c>
      <c r="B151" s="168" t="s">
        <v>203</v>
      </c>
      <c r="C151" s="163"/>
      <c r="D151" s="161"/>
      <c r="E151" s="162"/>
      <c r="F151" s="156"/>
      <c r="G151" s="156"/>
      <c r="H151" s="156"/>
      <c r="I151" s="156"/>
      <c r="J151" s="156"/>
    </row>
    <row r="152" spans="1:10" hidden="1">
      <c r="A152" s="157">
        <v>41304002</v>
      </c>
      <c r="B152" s="168" t="s">
        <v>204</v>
      </c>
      <c r="C152" s="163"/>
      <c r="D152" s="161"/>
      <c r="E152" s="162"/>
      <c r="F152" s="156"/>
      <c r="G152" s="156"/>
      <c r="H152" s="156"/>
      <c r="I152" s="156"/>
      <c r="J152" s="156"/>
    </row>
    <row r="153" spans="1:10" hidden="1">
      <c r="A153" s="157">
        <v>41304003</v>
      </c>
      <c r="B153" s="168" t="s">
        <v>205</v>
      </c>
      <c r="C153" s="163"/>
      <c r="D153" s="161"/>
      <c r="E153" s="162"/>
      <c r="F153" s="156"/>
      <c r="G153" s="156"/>
      <c r="H153" s="156"/>
      <c r="I153" s="156"/>
      <c r="J153" s="156"/>
    </row>
    <row r="154" spans="1:10" hidden="1">
      <c r="A154" s="157">
        <v>41304004</v>
      </c>
      <c r="B154" s="168" t="s">
        <v>206</v>
      </c>
      <c r="C154" s="163"/>
      <c r="D154" s="161"/>
      <c r="E154" s="162"/>
      <c r="F154" s="156"/>
      <c r="G154" s="156"/>
      <c r="H154" s="156"/>
      <c r="I154" s="156"/>
      <c r="J154" s="156"/>
    </row>
    <row r="155" spans="1:10" hidden="1">
      <c r="A155" s="158">
        <v>41305</v>
      </c>
      <c r="B155" s="155" t="s">
        <v>207</v>
      </c>
      <c r="C155" s="169">
        <f>C156</f>
        <v>0</v>
      </c>
      <c r="D155" s="169">
        <f t="shared" ref="D155:J155" si="32">D156</f>
        <v>0</v>
      </c>
      <c r="E155" s="169">
        <f t="shared" si="32"/>
        <v>0</v>
      </c>
      <c r="F155" s="169">
        <f t="shared" si="32"/>
        <v>0</v>
      </c>
      <c r="G155" s="169">
        <f t="shared" si="32"/>
        <v>0</v>
      </c>
      <c r="H155" s="169">
        <f t="shared" si="32"/>
        <v>0</v>
      </c>
      <c r="I155" s="169">
        <f t="shared" si="32"/>
        <v>0</v>
      </c>
      <c r="J155" s="169">
        <f t="shared" si="32"/>
        <v>0</v>
      </c>
    </row>
    <row r="156" spans="1:10" hidden="1">
      <c r="A156" s="157">
        <v>41305001</v>
      </c>
      <c r="B156" s="178" t="s">
        <v>208</v>
      </c>
      <c r="C156" s="163"/>
      <c r="D156" s="161"/>
      <c r="E156" s="162"/>
      <c r="F156" s="156"/>
      <c r="G156" s="156"/>
      <c r="H156" s="156"/>
      <c r="I156" s="156"/>
      <c r="J156" s="156"/>
    </row>
    <row r="157" spans="1:10" hidden="1">
      <c r="A157" s="158">
        <v>41306</v>
      </c>
      <c r="B157" s="155" t="s">
        <v>209</v>
      </c>
      <c r="C157" s="179">
        <f>+C158</f>
        <v>0</v>
      </c>
      <c r="D157" s="179">
        <f t="shared" ref="D157:J157" si="33">+D158</f>
        <v>0</v>
      </c>
      <c r="E157" s="179">
        <f t="shared" si="33"/>
        <v>0</v>
      </c>
      <c r="F157" s="179">
        <f t="shared" si="33"/>
        <v>0</v>
      </c>
      <c r="G157" s="179">
        <f t="shared" si="33"/>
        <v>0</v>
      </c>
      <c r="H157" s="179">
        <f t="shared" si="33"/>
        <v>0</v>
      </c>
      <c r="I157" s="179">
        <f t="shared" si="33"/>
        <v>0</v>
      </c>
      <c r="J157" s="179">
        <f t="shared" si="33"/>
        <v>0</v>
      </c>
    </row>
    <row r="158" spans="1:10" hidden="1">
      <c r="A158" s="157">
        <v>41306001</v>
      </c>
      <c r="B158" s="178" t="s">
        <v>210</v>
      </c>
      <c r="C158" s="163"/>
      <c r="D158" s="161"/>
      <c r="E158" s="162"/>
      <c r="F158" s="156"/>
      <c r="G158" s="156"/>
      <c r="H158" s="156"/>
      <c r="I158" s="156"/>
      <c r="J158" s="156"/>
    </row>
    <row r="159" spans="1:10" hidden="1">
      <c r="A159" s="158">
        <v>41307</v>
      </c>
      <c r="B159" s="155" t="s">
        <v>211</v>
      </c>
      <c r="C159" s="179">
        <f>+C160</f>
        <v>0</v>
      </c>
      <c r="D159" s="179">
        <f t="shared" ref="D159:J159" si="34">+D160</f>
        <v>0</v>
      </c>
      <c r="E159" s="179">
        <f t="shared" si="34"/>
        <v>0</v>
      </c>
      <c r="F159" s="179">
        <f t="shared" si="34"/>
        <v>0</v>
      </c>
      <c r="G159" s="179">
        <f t="shared" si="34"/>
        <v>0</v>
      </c>
      <c r="H159" s="179">
        <f t="shared" si="34"/>
        <v>0</v>
      </c>
      <c r="I159" s="179">
        <f t="shared" si="34"/>
        <v>0</v>
      </c>
      <c r="J159" s="179">
        <f t="shared" si="34"/>
        <v>0</v>
      </c>
    </row>
    <row r="160" spans="1:10" hidden="1">
      <c r="A160" s="157">
        <v>41307001</v>
      </c>
      <c r="B160" s="178" t="s">
        <v>212</v>
      </c>
      <c r="C160" s="163"/>
      <c r="D160" s="161"/>
      <c r="E160" s="162"/>
      <c r="F160" s="156"/>
      <c r="G160" s="156"/>
      <c r="H160" s="156"/>
      <c r="I160" s="156"/>
      <c r="J160" s="156"/>
    </row>
    <row r="161" spans="1:10" hidden="1">
      <c r="A161" s="158">
        <v>41308</v>
      </c>
      <c r="B161" s="155" t="s">
        <v>213</v>
      </c>
      <c r="C161" s="179">
        <f>+C162</f>
        <v>0</v>
      </c>
      <c r="D161" s="179">
        <f t="shared" ref="D161:J161" si="35">+D162</f>
        <v>0</v>
      </c>
      <c r="E161" s="179">
        <f t="shared" si="35"/>
        <v>0</v>
      </c>
      <c r="F161" s="179">
        <f t="shared" si="35"/>
        <v>0</v>
      </c>
      <c r="G161" s="179">
        <f t="shared" si="35"/>
        <v>0</v>
      </c>
      <c r="H161" s="179">
        <f t="shared" si="35"/>
        <v>0</v>
      </c>
      <c r="I161" s="179">
        <f t="shared" si="35"/>
        <v>0</v>
      </c>
      <c r="J161" s="179">
        <f t="shared" si="35"/>
        <v>0</v>
      </c>
    </row>
    <row r="162" spans="1:10" hidden="1">
      <c r="A162" s="157">
        <v>41308001</v>
      </c>
      <c r="B162" s="178" t="s">
        <v>214</v>
      </c>
      <c r="C162" s="163"/>
      <c r="D162" s="161"/>
      <c r="E162" s="162"/>
      <c r="F162" s="156"/>
      <c r="G162" s="156"/>
      <c r="H162" s="156"/>
      <c r="I162" s="156"/>
      <c r="J162" s="156"/>
    </row>
    <row r="163" spans="1:10" hidden="1">
      <c r="A163" s="158">
        <v>41309</v>
      </c>
      <c r="B163" s="155" t="s">
        <v>215</v>
      </c>
      <c r="C163" s="179">
        <f>+C164</f>
        <v>0</v>
      </c>
      <c r="D163" s="179">
        <f t="shared" ref="D163:J163" si="36">+D164</f>
        <v>0</v>
      </c>
      <c r="E163" s="179">
        <f t="shared" si="36"/>
        <v>0</v>
      </c>
      <c r="F163" s="179">
        <f t="shared" si="36"/>
        <v>0</v>
      </c>
      <c r="G163" s="179">
        <f t="shared" si="36"/>
        <v>0</v>
      </c>
      <c r="H163" s="179">
        <f t="shared" si="36"/>
        <v>0</v>
      </c>
      <c r="I163" s="179">
        <f t="shared" si="36"/>
        <v>0</v>
      </c>
      <c r="J163" s="179">
        <f t="shared" si="36"/>
        <v>0</v>
      </c>
    </row>
    <row r="164" spans="1:10" hidden="1">
      <c r="A164" s="157">
        <v>41309001</v>
      </c>
      <c r="B164" s="178" t="s">
        <v>216</v>
      </c>
      <c r="C164" s="163"/>
      <c r="D164" s="161"/>
      <c r="E164" s="162"/>
      <c r="F164" s="156"/>
      <c r="G164" s="156"/>
      <c r="H164" s="156"/>
      <c r="I164" s="156"/>
      <c r="J164" s="156"/>
    </row>
    <row r="165" spans="1:10" hidden="1">
      <c r="A165" s="158">
        <v>41310</v>
      </c>
      <c r="B165" s="155" t="s">
        <v>217</v>
      </c>
      <c r="C165" s="179">
        <f>+C166</f>
        <v>0</v>
      </c>
      <c r="D165" s="179">
        <f t="shared" ref="D165:J165" si="37">+D166</f>
        <v>0</v>
      </c>
      <c r="E165" s="179">
        <f t="shared" si="37"/>
        <v>0</v>
      </c>
      <c r="F165" s="179">
        <f t="shared" si="37"/>
        <v>0</v>
      </c>
      <c r="G165" s="179">
        <f t="shared" si="37"/>
        <v>0</v>
      </c>
      <c r="H165" s="179">
        <f t="shared" si="37"/>
        <v>0</v>
      </c>
      <c r="I165" s="179">
        <f t="shared" si="37"/>
        <v>0</v>
      </c>
      <c r="J165" s="179">
        <f t="shared" si="37"/>
        <v>0</v>
      </c>
    </row>
    <row r="166" spans="1:10" hidden="1">
      <c r="A166" s="157">
        <v>41310001</v>
      </c>
      <c r="B166" s="178" t="s">
        <v>218</v>
      </c>
      <c r="C166" s="163"/>
      <c r="D166" s="161"/>
      <c r="E166" s="162"/>
      <c r="F166" s="156"/>
      <c r="G166" s="156"/>
      <c r="H166" s="156"/>
      <c r="I166" s="156"/>
      <c r="J166" s="156"/>
    </row>
    <row r="167" spans="1:10" hidden="1">
      <c r="A167" s="158">
        <v>41311</v>
      </c>
      <c r="B167" s="155" t="s">
        <v>219</v>
      </c>
      <c r="C167" s="179">
        <f>+C168</f>
        <v>0</v>
      </c>
      <c r="D167" s="179">
        <f t="shared" ref="D167:J167" si="38">+D168</f>
        <v>0</v>
      </c>
      <c r="E167" s="179">
        <f t="shared" si="38"/>
        <v>0</v>
      </c>
      <c r="F167" s="179">
        <f t="shared" si="38"/>
        <v>0</v>
      </c>
      <c r="G167" s="179">
        <f t="shared" si="38"/>
        <v>0</v>
      </c>
      <c r="H167" s="179">
        <f t="shared" si="38"/>
        <v>0</v>
      </c>
      <c r="I167" s="179">
        <f t="shared" si="38"/>
        <v>0</v>
      </c>
      <c r="J167" s="179">
        <f t="shared" si="38"/>
        <v>0</v>
      </c>
    </row>
    <row r="168" spans="1:10" hidden="1">
      <c r="A168" s="157">
        <v>41311001</v>
      </c>
      <c r="B168" s="178" t="s">
        <v>220</v>
      </c>
      <c r="C168" s="163"/>
      <c r="D168" s="161"/>
      <c r="E168" s="162"/>
      <c r="F168" s="156"/>
      <c r="G168" s="156"/>
      <c r="H168" s="156"/>
      <c r="I168" s="156"/>
      <c r="J168" s="156"/>
    </row>
    <row r="169" spans="1:10" hidden="1">
      <c r="A169" s="158">
        <v>41312</v>
      </c>
      <c r="B169" s="155" t="s">
        <v>221</v>
      </c>
      <c r="C169" s="179">
        <f>+C170</f>
        <v>0</v>
      </c>
      <c r="D169" s="179">
        <f t="shared" ref="D169:J169" si="39">+D170</f>
        <v>0</v>
      </c>
      <c r="E169" s="179">
        <f t="shared" si="39"/>
        <v>0</v>
      </c>
      <c r="F169" s="179">
        <f t="shared" si="39"/>
        <v>0</v>
      </c>
      <c r="G169" s="179">
        <f t="shared" si="39"/>
        <v>0</v>
      </c>
      <c r="H169" s="179">
        <f t="shared" si="39"/>
        <v>0</v>
      </c>
      <c r="I169" s="179">
        <f t="shared" si="39"/>
        <v>0</v>
      </c>
      <c r="J169" s="179">
        <f t="shared" si="39"/>
        <v>0</v>
      </c>
    </row>
    <row r="170" spans="1:10" hidden="1">
      <c r="A170" s="157">
        <v>41312001</v>
      </c>
      <c r="B170" s="178" t="s">
        <v>222</v>
      </c>
      <c r="C170" s="163"/>
      <c r="D170" s="161"/>
      <c r="E170" s="162"/>
      <c r="F170" s="156"/>
      <c r="G170" s="156"/>
      <c r="H170" s="156"/>
      <c r="I170" s="156"/>
      <c r="J170" s="156"/>
    </row>
    <row r="171" spans="1:10" ht="15.6" hidden="1">
      <c r="A171" s="158">
        <v>41313</v>
      </c>
      <c r="B171" s="176" t="s">
        <v>223</v>
      </c>
      <c r="C171" s="179">
        <f>SUM(C172:C182)</f>
        <v>0</v>
      </c>
      <c r="D171" s="179">
        <f t="shared" ref="D171:J171" si="40">SUM(D172:D182)</f>
        <v>0</v>
      </c>
      <c r="E171" s="179">
        <f t="shared" si="40"/>
        <v>0</v>
      </c>
      <c r="F171" s="179">
        <f t="shared" si="40"/>
        <v>0</v>
      </c>
      <c r="G171" s="179">
        <f t="shared" si="40"/>
        <v>0</v>
      </c>
      <c r="H171" s="179">
        <f t="shared" si="40"/>
        <v>0</v>
      </c>
      <c r="I171" s="179">
        <f t="shared" si="40"/>
        <v>0</v>
      </c>
      <c r="J171" s="179">
        <f t="shared" si="40"/>
        <v>0</v>
      </c>
    </row>
    <row r="172" spans="1:10" hidden="1">
      <c r="A172" s="157">
        <v>41313001</v>
      </c>
      <c r="B172" s="180" t="s">
        <v>223</v>
      </c>
      <c r="C172" s="163"/>
      <c r="D172" s="161"/>
      <c r="E172" s="162"/>
      <c r="F172" s="156"/>
      <c r="G172" s="156"/>
      <c r="H172" s="156"/>
      <c r="I172" s="156"/>
      <c r="J172" s="156"/>
    </row>
    <row r="173" spans="1:10" hidden="1">
      <c r="A173" s="157">
        <v>41313002</v>
      </c>
      <c r="B173" s="180" t="s">
        <v>224</v>
      </c>
      <c r="C173" s="163"/>
      <c r="D173" s="161"/>
      <c r="E173" s="162"/>
      <c r="F173" s="156"/>
      <c r="G173" s="156"/>
      <c r="H173" s="156"/>
      <c r="I173" s="156"/>
      <c r="J173" s="156"/>
    </row>
    <row r="174" spans="1:10" hidden="1">
      <c r="A174" s="157">
        <v>41313003</v>
      </c>
      <c r="B174" s="180" t="s">
        <v>225</v>
      </c>
      <c r="C174" s="163"/>
      <c r="D174" s="161"/>
      <c r="E174" s="162"/>
      <c r="F174" s="156"/>
      <c r="G174" s="156"/>
      <c r="H174" s="156"/>
      <c r="I174" s="156"/>
      <c r="J174" s="156"/>
    </row>
    <row r="175" spans="1:10" hidden="1">
      <c r="A175" s="157">
        <v>41313004</v>
      </c>
      <c r="B175" s="180" t="s">
        <v>226</v>
      </c>
      <c r="C175" s="163"/>
      <c r="D175" s="161"/>
      <c r="E175" s="162"/>
      <c r="F175" s="156"/>
      <c r="G175" s="156"/>
      <c r="H175" s="156"/>
      <c r="I175" s="156"/>
      <c r="J175" s="156"/>
    </row>
    <row r="176" spans="1:10" hidden="1">
      <c r="A176" s="157">
        <v>41313005</v>
      </c>
      <c r="B176" s="180" t="s">
        <v>227</v>
      </c>
      <c r="C176" s="163"/>
      <c r="D176" s="161"/>
      <c r="E176" s="162"/>
      <c r="F176" s="156"/>
      <c r="G176" s="156"/>
      <c r="H176" s="156"/>
      <c r="I176" s="156"/>
      <c r="J176" s="156"/>
    </row>
    <row r="177" spans="1:10" hidden="1">
      <c r="A177" s="157">
        <v>41313006</v>
      </c>
      <c r="B177" s="180" t="s">
        <v>228</v>
      </c>
      <c r="C177" s="163"/>
      <c r="D177" s="161"/>
      <c r="E177" s="162"/>
      <c r="F177" s="156"/>
      <c r="G177" s="156"/>
      <c r="H177" s="156"/>
      <c r="I177" s="156"/>
      <c r="J177" s="156"/>
    </row>
    <row r="178" spans="1:10" hidden="1">
      <c r="A178" s="157">
        <v>41313007</v>
      </c>
      <c r="B178" s="180" t="s">
        <v>229</v>
      </c>
      <c r="C178" s="163"/>
      <c r="D178" s="161"/>
      <c r="E178" s="162"/>
      <c r="F178" s="156"/>
      <c r="G178" s="156"/>
      <c r="H178" s="156"/>
      <c r="I178" s="156"/>
      <c r="J178" s="156"/>
    </row>
    <row r="179" spans="1:10" hidden="1">
      <c r="A179" s="157">
        <v>41313008</v>
      </c>
      <c r="B179" s="180" t="s">
        <v>230</v>
      </c>
      <c r="C179" s="163"/>
      <c r="D179" s="161"/>
      <c r="E179" s="162"/>
      <c r="F179" s="156"/>
      <c r="G179" s="156"/>
      <c r="H179" s="156"/>
      <c r="I179" s="156"/>
      <c r="J179" s="156"/>
    </row>
    <row r="180" spans="1:10" hidden="1">
      <c r="A180" s="157">
        <v>41313009</v>
      </c>
      <c r="B180" s="180" t="s">
        <v>231</v>
      </c>
      <c r="C180" s="163"/>
      <c r="D180" s="161"/>
      <c r="E180" s="162"/>
      <c r="F180" s="156"/>
      <c r="G180" s="156"/>
      <c r="H180" s="156"/>
      <c r="I180" s="156"/>
      <c r="J180" s="156"/>
    </row>
    <row r="181" spans="1:10" hidden="1">
      <c r="A181" s="157">
        <v>41313010</v>
      </c>
      <c r="B181" s="180" t="s">
        <v>232</v>
      </c>
      <c r="C181" s="163"/>
      <c r="D181" s="161"/>
      <c r="E181" s="162"/>
      <c r="F181" s="156"/>
      <c r="G181" s="156"/>
      <c r="H181" s="156"/>
      <c r="I181" s="156"/>
      <c r="J181" s="156"/>
    </row>
    <row r="182" spans="1:10" hidden="1">
      <c r="A182" s="157">
        <v>41313011</v>
      </c>
      <c r="B182" s="180" t="s">
        <v>233</v>
      </c>
      <c r="C182" s="163"/>
      <c r="D182" s="161"/>
      <c r="E182" s="162"/>
      <c r="F182" s="156"/>
      <c r="G182" s="156"/>
      <c r="H182" s="156"/>
      <c r="I182" s="156"/>
      <c r="J182" s="156"/>
    </row>
    <row r="183" spans="1:10" hidden="1">
      <c r="A183" s="158">
        <v>41314</v>
      </c>
      <c r="B183" s="155" t="s">
        <v>234</v>
      </c>
      <c r="C183" s="181">
        <f>SUM(C184:C189)</f>
        <v>0</v>
      </c>
      <c r="D183" s="181">
        <f t="shared" ref="D183:J183" si="41">SUM(D184:D189)</f>
        <v>0</v>
      </c>
      <c r="E183" s="181">
        <f t="shared" si="41"/>
        <v>0</v>
      </c>
      <c r="F183" s="181">
        <f t="shared" si="41"/>
        <v>0</v>
      </c>
      <c r="G183" s="181">
        <f t="shared" si="41"/>
        <v>0</v>
      </c>
      <c r="H183" s="181">
        <f t="shared" si="41"/>
        <v>0</v>
      </c>
      <c r="I183" s="181">
        <f t="shared" si="41"/>
        <v>0</v>
      </c>
      <c r="J183" s="181">
        <f t="shared" si="41"/>
        <v>0</v>
      </c>
    </row>
    <row r="184" spans="1:10" hidden="1">
      <c r="A184" s="180">
        <v>41314001</v>
      </c>
      <c r="B184" s="180" t="s">
        <v>235</v>
      </c>
      <c r="C184" s="163"/>
      <c r="D184" s="161"/>
      <c r="E184" s="162"/>
      <c r="F184" s="156"/>
      <c r="G184" s="156"/>
      <c r="H184" s="156"/>
      <c r="I184" s="156"/>
      <c r="J184" s="156"/>
    </row>
    <row r="185" spans="1:10" hidden="1">
      <c r="A185" s="180">
        <v>41314002</v>
      </c>
      <c r="B185" s="180" t="s">
        <v>236</v>
      </c>
      <c r="C185" s="163"/>
      <c r="D185" s="161"/>
      <c r="E185" s="162"/>
      <c r="F185" s="156"/>
      <c r="G185" s="156"/>
      <c r="H185" s="156"/>
      <c r="I185" s="156"/>
      <c r="J185" s="156"/>
    </row>
    <row r="186" spans="1:10" hidden="1">
      <c r="A186" s="180">
        <v>41314003</v>
      </c>
      <c r="B186" s="180" t="s">
        <v>237</v>
      </c>
      <c r="C186" s="163"/>
      <c r="D186" s="161"/>
      <c r="E186" s="162"/>
      <c r="F186" s="156"/>
      <c r="G186" s="156"/>
      <c r="H186" s="156"/>
      <c r="I186" s="156"/>
      <c r="J186" s="156"/>
    </row>
    <row r="187" spans="1:10" hidden="1">
      <c r="A187" s="180">
        <v>41314004</v>
      </c>
      <c r="B187" s="180" t="s">
        <v>238</v>
      </c>
      <c r="C187" s="163"/>
      <c r="D187" s="161"/>
      <c r="E187" s="162"/>
      <c r="F187" s="156"/>
      <c r="G187" s="156"/>
      <c r="H187" s="156"/>
      <c r="I187" s="156"/>
      <c r="J187" s="156"/>
    </row>
    <row r="188" spans="1:10" hidden="1">
      <c r="A188" s="180">
        <v>41314005</v>
      </c>
      <c r="B188" s="180" t="s">
        <v>239</v>
      </c>
      <c r="C188" s="163"/>
      <c r="D188" s="161"/>
      <c r="E188" s="162"/>
      <c r="F188" s="156"/>
      <c r="G188" s="156"/>
      <c r="H188" s="156"/>
      <c r="I188" s="156"/>
      <c r="J188" s="156"/>
    </row>
    <row r="189" spans="1:10" hidden="1">
      <c r="A189" s="180">
        <v>41314006</v>
      </c>
      <c r="B189" s="180" t="s">
        <v>240</v>
      </c>
      <c r="C189" s="163"/>
      <c r="D189" s="161"/>
      <c r="E189" s="162"/>
      <c r="F189" s="156"/>
      <c r="G189" s="156"/>
      <c r="H189" s="156"/>
      <c r="I189" s="156"/>
      <c r="J189" s="156"/>
    </row>
    <row r="190" spans="1:10" ht="17.399999999999999" hidden="1">
      <c r="A190" s="153">
        <v>414</v>
      </c>
      <c r="B190" s="155" t="s">
        <v>241</v>
      </c>
      <c r="C190" s="164">
        <f>+C191+C193+C201+C203+C207</f>
        <v>0</v>
      </c>
      <c r="D190" s="164">
        <f t="shared" ref="D190:J190" si="42">+D191+D193+D201+D203+D207</f>
        <v>0</v>
      </c>
      <c r="E190" s="164">
        <f t="shared" si="42"/>
        <v>0</v>
      </c>
      <c r="F190" s="164">
        <f t="shared" si="42"/>
        <v>0</v>
      </c>
      <c r="G190" s="164">
        <f t="shared" si="42"/>
        <v>0</v>
      </c>
      <c r="H190" s="164">
        <f t="shared" si="42"/>
        <v>0</v>
      </c>
      <c r="I190" s="164">
        <f t="shared" si="42"/>
        <v>0</v>
      </c>
      <c r="J190" s="164">
        <f t="shared" si="42"/>
        <v>0</v>
      </c>
    </row>
    <row r="191" spans="1:10" hidden="1">
      <c r="A191" s="158">
        <v>41401</v>
      </c>
      <c r="B191" s="155" t="s">
        <v>242</v>
      </c>
      <c r="C191" s="166">
        <f>+C192</f>
        <v>0</v>
      </c>
      <c r="D191" s="166">
        <f t="shared" ref="D191:J191" si="43">+D192</f>
        <v>0</v>
      </c>
      <c r="E191" s="166">
        <f t="shared" si="43"/>
        <v>0</v>
      </c>
      <c r="F191" s="166">
        <f t="shared" si="43"/>
        <v>0</v>
      </c>
      <c r="G191" s="166">
        <f t="shared" si="43"/>
        <v>0</v>
      </c>
      <c r="H191" s="166">
        <f t="shared" si="43"/>
        <v>0</v>
      </c>
      <c r="I191" s="166">
        <f t="shared" si="43"/>
        <v>0</v>
      </c>
      <c r="J191" s="166">
        <f t="shared" si="43"/>
        <v>0</v>
      </c>
    </row>
    <row r="192" spans="1:10" hidden="1">
      <c r="A192" s="157">
        <v>41401001</v>
      </c>
      <c r="B192" s="180" t="s">
        <v>242</v>
      </c>
      <c r="C192" s="163"/>
      <c r="D192" s="156"/>
      <c r="E192" s="162"/>
      <c r="F192" s="161"/>
      <c r="G192" s="156"/>
      <c r="H192" s="156"/>
      <c r="I192" s="156"/>
      <c r="J192" s="156"/>
    </row>
    <row r="193" spans="1:10" hidden="1">
      <c r="A193" s="158">
        <v>41402</v>
      </c>
      <c r="B193" s="155" t="s">
        <v>243</v>
      </c>
      <c r="C193" s="166">
        <f>SUM(C194:C200)</f>
        <v>0</v>
      </c>
      <c r="D193" s="166">
        <f t="shared" ref="D193:J193" si="44">SUM(D194:D200)</f>
        <v>0</v>
      </c>
      <c r="E193" s="166">
        <f t="shared" si="44"/>
        <v>0</v>
      </c>
      <c r="F193" s="166">
        <f t="shared" si="44"/>
        <v>0</v>
      </c>
      <c r="G193" s="166">
        <f t="shared" si="44"/>
        <v>0</v>
      </c>
      <c r="H193" s="166">
        <f t="shared" si="44"/>
        <v>0</v>
      </c>
      <c r="I193" s="166">
        <f t="shared" si="44"/>
        <v>0</v>
      </c>
      <c r="J193" s="166">
        <f t="shared" si="44"/>
        <v>0</v>
      </c>
    </row>
    <row r="194" spans="1:10" hidden="1">
      <c r="A194" s="157">
        <v>41402001</v>
      </c>
      <c r="B194" s="180" t="s">
        <v>244</v>
      </c>
      <c r="C194" s="163"/>
      <c r="D194" s="156"/>
      <c r="E194" s="162"/>
      <c r="F194" s="161"/>
      <c r="G194" s="156"/>
      <c r="H194" s="156"/>
      <c r="I194" s="156"/>
      <c r="J194" s="156"/>
    </row>
    <row r="195" spans="1:10" hidden="1">
      <c r="A195" s="157">
        <v>41402002</v>
      </c>
      <c r="B195" s="180" t="s">
        <v>245</v>
      </c>
      <c r="C195" s="163"/>
      <c r="D195" s="156"/>
      <c r="E195" s="162"/>
      <c r="F195" s="161"/>
      <c r="G195" s="156"/>
      <c r="H195" s="156"/>
      <c r="I195" s="156"/>
      <c r="J195" s="156"/>
    </row>
    <row r="196" spans="1:10" hidden="1">
      <c r="A196" s="157">
        <v>41402003</v>
      </c>
      <c r="B196" s="180" t="s">
        <v>246</v>
      </c>
      <c r="C196" s="163"/>
      <c r="D196" s="156"/>
      <c r="E196" s="162"/>
      <c r="F196" s="161"/>
      <c r="G196" s="156"/>
      <c r="H196" s="156"/>
      <c r="I196" s="156"/>
      <c r="J196" s="156"/>
    </row>
    <row r="197" spans="1:10" hidden="1">
      <c r="A197" s="157">
        <v>41402004</v>
      </c>
      <c r="B197" s="180" t="s">
        <v>247</v>
      </c>
      <c r="C197" s="163"/>
      <c r="D197" s="156"/>
      <c r="E197" s="162"/>
      <c r="F197" s="161"/>
      <c r="G197" s="156"/>
      <c r="H197" s="156"/>
      <c r="I197" s="156"/>
      <c r="J197" s="156"/>
    </row>
    <row r="198" spans="1:10" hidden="1">
      <c r="A198" s="157">
        <v>41402005</v>
      </c>
      <c r="B198" s="180" t="s">
        <v>248</v>
      </c>
      <c r="C198" s="163"/>
      <c r="D198" s="156"/>
      <c r="E198" s="162"/>
      <c r="F198" s="161"/>
      <c r="G198" s="156"/>
      <c r="H198" s="156"/>
      <c r="I198" s="156"/>
      <c r="J198" s="156"/>
    </row>
    <row r="199" spans="1:10" hidden="1">
      <c r="A199" s="157">
        <v>41402006</v>
      </c>
      <c r="B199" s="180" t="s">
        <v>249</v>
      </c>
      <c r="C199" s="163"/>
      <c r="D199" s="156"/>
      <c r="E199" s="162"/>
      <c r="F199" s="161"/>
      <c r="G199" s="156"/>
      <c r="H199" s="156"/>
      <c r="I199" s="156"/>
      <c r="J199" s="156"/>
    </row>
    <row r="200" spans="1:10" hidden="1">
      <c r="A200" s="157">
        <v>41402007</v>
      </c>
      <c r="B200" s="180" t="s">
        <v>250</v>
      </c>
      <c r="C200" s="163"/>
      <c r="D200" s="156"/>
      <c r="E200" s="162"/>
      <c r="F200" s="161"/>
      <c r="G200" s="156"/>
      <c r="H200" s="156"/>
      <c r="I200" s="156"/>
      <c r="J200" s="156"/>
    </row>
    <row r="201" spans="1:10" hidden="1">
      <c r="A201" s="158">
        <v>41403</v>
      </c>
      <c r="B201" s="182" t="s">
        <v>251</v>
      </c>
      <c r="C201" s="166">
        <f>SUM(C202)</f>
        <v>0</v>
      </c>
      <c r="D201" s="166">
        <f t="shared" ref="D201:J201" si="45">SUM(D202)</f>
        <v>0</v>
      </c>
      <c r="E201" s="166">
        <f t="shared" si="45"/>
        <v>0</v>
      </c>
      <c r="F201" s="166">
        <f t="shared" si="45"/>
        <v>0</v>
      </c>
      <c r="G201" s="166">
        <f t="shared" si="45"/>
        <v>0</v>
      </c>
      <c r="H201" s="166">
        <f t="shared" si="45"/>
        <v>0</v>
      </c>
      <c r="I201" s="166">
        <f t="shared" si="45"/>
        <v>0</v>
      </c>
      <c r="J201" s="166">
        <f t="shared" si="45"/>
        <v>0</v>
      </c>
    </row>
    <row r="202" spans="1:10" hidden="1">
      <c r="A202" s="157">
        <v>41403001</v>
      </c>
      <c r="B202" s="183" t="s">
        <v>251</v>
      </c>
      <c r="C202" s="163"/>
      <c r="D202" s="156"/>
      <c r="E202" s="162"/>
      <c r="F202" s="161"/>
      <c r="G202" s="156"/>
      <c r="H202" s="156"/>
      <c r="I202" s="156"/>
      <c r="J202" s="156"/>
    </row>
    <row r="203" spans="1:10" ht="15.6" hidden="1">
      <c r="A203" s="158">
        <v>41404</v>
      </c>
      <c r="B203" s="155" t="s">
        <v>252</v>
      </c>
      <c r="C203" s="184">
        <f>SUM(C204:C206)</f>
        <v>0</v>
      </c>
      <c r="D203" s="184">
        <f t="shared" ref="D203:J203" si="46">SUM(D204:D206)</f>
        <v>0</v>
      </c>
      <c r="E203" s="184">
        <f t="shared" si="46"/>
        <v>0</v>
      </c>
      <c r="F203" s="184">
        <f t="shared" si="46"/>
        <v>0</v>
      </c>
      <c r="G203" s="184">
        <f t="shared" si="46"/>
        <v>0</v>
      </c>
      <c r="H203" s="184">
        <f t="shared" si="46"/>
        <v>0</v>
      </c>
      <c r="I203" s="184">
        <f t="shared" si="46"/>
        <v>0</v>
      </c>
      <c r="J203" s="184">
        <f t="shared" si="46"/>
        <v>0</v>
      </c>
    </row>
    <row r="204" spans="1:10" hidden="1">
      <c r="A204" s="157">
        <v>41404001</v>
      </c>
      <c r="B204" s="160" t="s">
        <v>253</v>
      </c>
      <c r="C204" s="163"/>
      <c r="D204" s="156"/>
      <c r="E204" s="162"/>
      <c r="F204" s="156"/>
      <c r="G204" s="156"/>
      <c r="H204" s="156"/>
      <c r="I204" s="156"/>
      <c r="J204" s="156"/>
    </row>
    <row r="205" spans="1:10" hidden="1">
      <c r="A205" s="157">
        <v>41404002</v>
      </c>
      <c r="B205" s="160" t="s">
        <v>254</v>
      </c>
      <c r="C205" s="163"/>
      <c r="D205" s="156"/>
      <c r="E205" s="162"/>
      <c r="F205" s="156"/>
      <c r="G205" s="156"/>
      <c r="H205" s="156"/>
      <c r="I205" s="156"/>
      <c r="J205" s="156"/>
    </row>
    <row r="206" spans="1:10" hidden="1">
      <c r="A206" s="157">
        <v>41404003</v>
      </c>
      <c r="B206" s="160" t="s">
        <v>255</v>
      </c>
      <c r="C206" s="163"/>
      <c r="D206" s="156"/>
      <c r="E206" s="162"/>
      <c r="F206" s="156"/>
      <c r="G206" s="156"/>
      <c r="H206" s="156"/>
      <c r="I206" s="156"/>
      <c r="J206" s="156"/>
    </row>
    <row r="207" spans="1:10" hidden="1">
      <c r="A207" s="158">
        <v>41405</v>
      </c>
      <c r="B207" s="155" t="s">
        <v>256</v>
      </c>
      <c r="C207" s="164">
        <f>SUM(C208:C209)</f>
        <v>0</v>
      </c>
      <c r="D207" s="164">
        <f t="shared" ref="D207:J207" si="47">SUM(D208:D209)</f>
        <v>0</v>
      </c>
      <c r="E207" s="164">
        <f t="shared" si="47"/>
        <v>0</v>
      </c>
      <c r="F207" s="164">
        <f t="shared" si="47"/>
        <v>0</v>
      </c>
      <c r="G207" s="164">
        <f t="shared" si="47"/>
        <v>0</v>
      </c>
      <c r="H207" s="164">
        <f t="shared" si="47"/>
        <v>0</v>
      </c>
      <c r="I207" s="164">
        <f t="shared" si="47"/>
        <v>0</v>
      </c>
      <c r="J207" s="164">
        <f t="shared" si="47"/>
        <v>0</v>
      </c>
    </row>
    <row r="208" spans="1:10" hidden="1">
      <c r="A208" s="157">
        <v>41405001</v>
      </c>
      <c r="B208" s="160" t="s">
        <v>257</v>
      </c>
      <c r="C208" s="163"/>
      <c r="D208" s="156"/>
      <c r="E208" s="162"/>
      <c r="F208" s="156"/>
      <c r="G208" s="156"/>
      <c r="H208" s="156"/>
      <c r="I208" s="156"/>
      <c r="J208" s="156"/>
    </row>
    <row r="209" spans="1:10" hidden="1">
      <c r="A209" s="157">
        <v>41405002</v>
      </c>
      <c r="B209" s="160" t="s">
        <v>258</v>
      </c>
      <c r="C209" s="163"/>
      <c r="D209" s="156"/>
      <c r="E209" s="162"/>
      <c r="F209" s="156"/>
      <c r="G209" s="156"/>
      <c r="H209" s="156"/>
      <c r="I209" s="156"/>
      <c r="J209" s="156"/>
    </row>
    <row r="210" spans="1:10" ht="17.399999999999999">
      <c r="A210" s="153">
        <v>42</v>
      </c>
      <c r="B210" s="153" t="s">
        <v>63</v>
      </c>
      <c r="C210" s="185">
        <f>+C211+C249</f>
        <v>34596</v>
      </c>
      <c r="D210" s="185">
        <f t="shared" ref="D210:J210" si="48">+D211+D249</f>
        <v>0</v>
      </c>
      <c r="E210" s="185">
        <f t="shared" si="48"/>
        <v>34596</v>
      </c>
      <c r="F210" s="185">
        <f t="shared" si="48"/>
        <v>0</v>
      </c>
      <c r="G210" s="185">
        <f t="shared" si="48"/>
        <v>0</v>
      </c>
      <c r="H210" s="185">
        <f t="shared" si="48"/>
        <v>0</v>
      </c>
      <c r="I210" s="185">
        <f t="shared" si="48"/>
        <v>0</v>
      </c>
      <c r="J210" s="185">
        <f t="shared" si="48"/>
        <v>0</v>
      </c>
    </row>
    <row r="211" spans="1:10" ht="15.6">
      <c r="A211" s="186">
        <v>421</v>
      </c>
      <c r="B211" s="187" t="s">
        <v>259</v>
      </c>
      <c r="C211" s="184">
        <f>+C212+C214+C223+C232+C238</f>
        <v>0</v>
      </c>
      <c r="D211" s="184">
        <f t="shared" ref="D211:J211" si="49">+D212+D214+D223+D232+D238</f>
        <v>0</v>
      </c>
      <c r="E211" s="184">
        <f t="shared" si="49"/>
        <v>0</v>
      </c>
      <c r="F211" s="184">
        <f t="shared" si="49"/>
        <v>0</v>
      </c>
      <c r="G211" s="184">
        <f t="shared" si="49"/>
        <v>0</v>
      </c>
      <c r="H211" s="184">
        <f t="shared" si="49"/>
        <v>0</v>
      </c>
      <c r="I211" s="184">
        <f t="shared" si="49"/>
        <v>0</v>
      </c>
      <c r="J211" s="184">
        <f t="shared" si="49"/>
        <v>0</v>
      </c>
    </row>
    <row r="212" spans="1:10">
      <c r="A212" s="187">
        <v>42101</v>
      </c>
      <c r="B212" s="187" t="s">
        <v>260</v>
      </c>
      <c r="C212" s="167">
        <f>SUM(C213)</f>
        <v>0</v>
      </c>
      <c r="D212" s="167">
        <f t="shared" ref="D212:J212" si="50">SUM(D213)</f>
        <v>0</v>
      </c>
      <c r="E212" s="167">
        <f t="shared" si="50"/>
        <v>0</v>
      </c>
      <c r="F212" s="167">
        <f t="shared" si="50"/>
        <v>0</v>
      </c>
      <c r="G212" s="167">
        <f t="shared" si="50"/>
        <v>0</v>
      </c>
      <c r="H212" s="167">
        <f t="shared" si="50"/>
        <v>0</v>
      </c>
      <c r="I212" s="167">
        <f t="shared" si="50"/>
        <v>0</v>
      </c>
      <c r="J212" s="167">
        <f t="shared" si="50"/>
        <v>0</v>
      </c>
    </row>
    <row r="213" spans="1:10">
      <c r="A213" s="188">
        <v>42101001</v>
      </c>
      <c r="B213" s="180" t="s">
        <v>260</v>
      </c>
      <c r="C213" s="163"/>
      <c r="D213" s="156"/>
      <c r="E213" s="189"/>
      <c r="F213" s="161"/>
      <c r="G213" s="156"/>
      <c r="H213" s="156"/>
      <c r="I213" s="156"/>
      <c r="J213" s="156"/>
    </row>
    <row r="214" spans="1:10">
      <c r="A214" s="187">
        <v>42102</v>
      </c>
      <c r="B214" s="187" t="s">
        <v>261</v>
      </c>
      <c r="C214" s="167">
        <f>SUM(C215:C222)</f>
        <v>0</v>
      </c>
      <c r="D214" s="167">
        <f t="shared" ref="D214:J214" si="51">SUM(D215:D222)</f>
        <v>0</v>
      </c>
      <c r="E214" s="167">
        <f t="shared" si="51"/>
        <v>0</v>
      </c>
      <c r="F214" s="167">
        <f t="shared" si="51"/>
        <v>0</v>
      </c>
      <c r="G214" s="167">
        <f t="shared" si="51"/>
        <v>0</v>
      </c>
      <c r="H214" s="167">
        <f t="shared" si="51"/>
        <v>0</v>
      </c>
      <c r="I214" s="167">
        <f t="shared" si="51"/>
        <v>0</v>
      </c>
      <c r="J214" s="167">
        <f t="shared" si="51"/>
        <v>0</v>
      </c>
    </row>
    <row r="215" spans="1:10" hidden="1">
      <c r="A215" s="188">
        <v>42102001</v>
      </c>
      <c r="B215" s="180" t="s">
        <v>262</v>
      </c>
      <c r="C215" s="156">
        <f t="shared" ref="C215:C218" si="52">SUM(D215:J215)</f>
        <v>0</v>
      </c>
      <c r="D215" s="156"/>
      <c r="E215" s="189"/>
      <c r="F215" s="161"/>
      <c r="G215" s="156"/>
      <c r="H215" s="156"/>
      <c r="I215" s="156"/>
      <c r="J215" s="156"/>
    </row>
    <row r="216" spans="1:10" hidden="1">
      <c r="A216" s="188">
        <v>42102002</v>
      </c>
      <c r="B216" s="180" t="s">
        <v>263</v>
      </c>
      <c r="C216" s="156">
        <f t="shared" si="52"/>
        <v>0</v>
      </c>
      <c r="D216" s="156"/>
      <c r="E216" s="189"/>
      <c r="F216" s="161"/>
      <c r="G216" s="156"/>
      <c r="H216" s="156"/>
      <c r="I216" s="156"/>
      <c r="J216" s="156"/>
    </row>
    <row r="217" spans="1:10" hidden="1">
      <c r="A217" s="188">
        <v>42102003</v>
      </c>
      <c r="B217" s="180" t="s">
        <v>264</v>
      </c>
      <c r="C217" s="156">
        <f t="shared" si="52"/>
        <v>0</v>
      </c>
      <c r="D217" s="156"/>
      <c r="E217" s="189"/>
      <c r="F217" s="161"/>
      <c r="G217" s="156"/>
      <c r="H217" s="156"/>
      <c r="I217" s="156"/>
      <c r="J217" s="156"/>
    </row>
    <row r="218" spans="1:10" hidden="1">
      <c r="A218" s="188">
        <v>42102004</v>
      </c>
      <c r="B218" s="180" t="s">
        <v>265</v>
      </c>
      <c r="C218" s="156">
        <f t="shared" si="52"/>
        <v>0</v>
      </c>
      <c r="D218" s="156"/>
      <c r="E218" s="189"/>
      <c r="F218" s="161"/>
      <c r="G218" s="156"/>
      <c r="H218" s="156"/>
      <c r="I218" s="156"/>
      <c r="J218" s="156"/>
    </row>
    <row r="219" spans="1:10" hidden="1">
      <c r="A219" s="188">
        <v>42102005</v>
      </c>
      <c r="B219" s="180" t="s">
        <v>266</v>
      </c>
      <c r="C219" s="156">
        <f>SUM(D219:J219)</f>
        <v>0</v>
      </c>
      <c r="D219" s="156"/>
      <c r="E219" s="189"/>
      <c r="F219" s="161"/>
      <c r="G219" s="156"/>
      <c r="H219" s="156"/>
      <c r="I219" s="156"/>
      <c r="J219" s="156"/>
    </row>
    <row r="220" spans="1:10" hidden="1">
      <c r="A220" s="188">
        <v>42102006</v>
      </c>
      <c r="B220" s="180" t="s">
        <v>267</v>
      </c>
      <c r="C220" s="156">
        <f t="shared" ref="C220:C222" si="53">SUM(D220:J220)</f>
        <v>0</v>
      </c>
      <c r="D220" s="156"/>
      <c r="E220" s="189"/>
      <c r="F220" s="161"/>
      <c r="G220" s="156"/>
      <c r="H220" s="156"/>
      <c r="I220" s="156"/>
      <c r="J220" s="156"/>
    </row>
    <row r="221" spans="1:10" hidden="1">
      <c r="A221" s="188">
        <v>42102007</v>
      </c>
      <c r="B221" s="180" t="s">
        <v>268</v>
      </c>
      <c r="C221" s="156">
        <f t="shared" si="53"/>
        <v>0</v>
      </c>
      <c r="D221" s="156"/>
      <c r="E221" s="189"/>
      <c r="F221" s="161"/>
      <c r="G221" s="156"/>
      <c r="H221" s="156"/>
      <c r="I221" s="156"/>
      <c r="J221" s="156"/>
    </row>
    <row r="222" spans="1:10">
      <c r="A222" s="188">
        <v>42102008</v>
      </c>
      <c r="B222" s="190" t="s">
        <v>435</v>
      </c>
      <c r="C222" s="156">
        <f t="shared" si="53"/>
        <v>0</v>
      </c>
      <c r="D222" s="156"/>
      <c r="E222" s="189">
        <f>34596-34596</f>
        <v>0</v>
      </c>
      <c r="F222" s="161"/>
      <c r="G222" s="156"/>
      <c r="H222" s="156"/>
      <c r="I222" s="156"/>
      <c r="J222" s="156"/>
    </row>
    <row r="223" spans="1:10" hidden="1">
      <c r="A223" s="187">
        <v>42103</v>
      </c>
      <c r="B223" s="187" t="s">
        <v>269</v>
      </c>
      <c r="C223" s="163">
        <f>SUM(C224:C231)</f>
        <v>0</v>
      </c>
      <c r="D223" s="163">
        <f t="shared" ref="D223:J223" si="54">SUM(D224:D231)</f>
        <v>0</v>
      </c>
      <c r="E223" s="163"/>
      <c r="F223" s="163">
        <f t="shared" si="54"/>
        <v>0</v>
      </c>
      <c r="G223" s="163">
        <f t="shared" si="54"/>
        <v>0</v>
      </c>
      <c r="H223" s="163">
        <f t="shared" si="54"/>
        <v>0</v>
      </c>
      <c r="I223" s="163">
        <f t="shared" si="54"/>
        <v>0</v>
      </c>
      <c r="J223" s="163">
        <f t="shared" si="54"/>
        <v>0</v>
      </c>
    </row>
    <row r="224" spans="1:10" hidden="1">
      <c r="A224" s="180">
        <v>42103001</v>
      </c>
      <c r="B224" s="180" t="s">
        <v>270</v>
      </c>
      <c r="C224" s="163"/>
      <c r="D224" s="156"/>
      <c r="E224" s="189"/>
      <c r="F224" s="161"/>
      <c r="G224" s="156"/>
      <c r="H224" s="156"/>
      <c r="I224" s="156"/>
      <c r="J224" s="156"/>
    </row>
    <row r="225" spans="1:10" hidden="1">
      <c r="A225" s="180">
        <v>42103002</v>
      </c>
      <c r="B225" s="180" t="s">
        <v>271</v>
      </c>
      <c r="C225" s="163"/>
      <c r="D225" s="156"/>
      <c r="E225" s="189"/>
      <c r="F225" s="161"/>
      <c r="G225" s="156"/>
      <c r="H225" s="156"/>
      <c r="I225" s="156"/>
      <c r="J225" s="156"/>
    </row>
    <row r="226" spans="1:10" hidden="1">
      <c r="A226" s="180">
        <v>42103003</v>
      </c>
      <c r="B226" s="180" t="s">
        <v>272</v>
      </c>
      <c r="C226" s="156">
        <f>SUM(D226:J226)</f>
        <v>0</v>
      </c>
      <c r="D226" s="156"/>
      <c r="E226" s="189"/>
      <c r="F226" s="161"/>
      <c r="G226" s="156"/>
      <c r="H226" s="156"/>
      <c r="I226" s="156"/>
      <c r="J226" s="156"/>
    </row>
    <row r="227" spans="1:10" hidden="1">
      <c r="A227" s="180">
        <v>42103004</v>
      </c>
      <c r="B227" s="180" t="s">
        <v>273</v>
      </c>
      <c r="C227" s="163"/>
      <c r="D227" s="156"/>
      <c r="E227" s="189"/>
      <c r="F227" s="161"/>
      <c r="G227" s="156"/>
      <c r="H227" s="156"/>
      <c r="I227" s="156"/>
      <c r="J227" s="156"/>
    </row>
    <row r="228" spans="1:10" hidden="1">
      <c r="A228" s="180">
        <v>42103005</v>
      </c>
      <c r="B228" s="180" t="s">
        <v>274</v>
      </c>
      <c r="C228" s="163"/>
      <c r="D228" s="156"/>
      <c r="E228" s="189"/>
      <c r="F228" s="161"/>
      <c r="G228" s="156"/>
      <c r="H228" s="156"/>
      <c r="I228" s="156"/>
      <c r="J228" s="156"/>
    </row>
    <row r="229" spans="1:10" hidden="1">
      <c r="A229" s="180">
        <v>42103006</v>
      </c>
      <c r="B229" s="180" t="s">
        <v>275</v>
      </c>
      <c r="C229" s="163"/>
      <c r="D229" s="156"/>
      <c r="E229" s="189"/>
      <c r="F229" s="161"/>
      <c r="G229" s="156"/>
      <c r="H229" s="156"/>
      <c r="I229" s="156"/>
      <c r="J229" s="156"/>
    </row>
    <row r="230" spans="1:10" hidden="1">
      <c r="A230" s="180">
        <v>42103007</v>
      </c>
      <c r="B230" s="180" t="s">
        <v>276</v>
      </c>
      <c r="C230" s="163"/>
      <c r="D230" s="156"/>
      <c r="E230" s="189"/>
      <c r="F230" s="161"/>
      <c r="G230" s="156"/>
      <c r="H230" s="156"/>
      <c r="I230" s="156"/>
      <c r="J230" s="156"/>
    </row>
    <row r="231" spans="1:10" hidden="1">
      <c r="A231" s="180">
        <v>42103008</v>
      </c>
      <c r="B231" s="180" t="s">
        <v>445</v>
      </c>
      <c r="C231" s="156">
        <f>SUM(D231:J231)</f>
        <v>0</v>
      </c>
      <c r="D231" s="156"/>
      <c r="E231" s="189"/>
      <c r="F231" s="161"/>
      <c r="G231" s="156"/>
      <c r="H231" s="156"/>
      <c r="I231" s="156"/>
      <c r="J231" s="156"/>
    </row>
    <row r="232" spans="1:10" ht="15.6" hidden="1">
      <c r="A232" s="187">
        <v>42104</v>
      </c>
      <c r="B232" s="176" t="s">
        <v>277</v>
      </c>
      <c r="C232" s="163">
        <f>SUM(C233:C237)</f>
        <v>0</v>
      </c>
      <c r="D232" s="163">
        <f t="shared" ref="D232:J232" si="55">SUM(D233:D237)</f>
        <v>0</v>
      </c>
      <c r="E232" s="163">
        <f t="shared" si="55"/>
        <v>0</v>
      </c>
      <c r="F232" s="163">
        <f t="shared" si="55"/>
        <v>0</v>
      </c>
      <c r="G232" s="163">
        <f t="shared" si="55"/>
        <v>0</v>
      </c>
      <c r="H232" s="163">
        <f t="shared" si="55"/>
        <v>0</v>
      </c>
      <c r="I232" s="163">
        <f t="shared" si="55"/>
        <v>0</v>
      </c>
      <c r="J232" s="163">
        <f t="shared" si="55"/>
        <v>0</v>
      </c>
    </row>
    <row r="233" spans="1:10" hidden="1">
      <c r="A233" s="180">
        <v>42104001</v>
      </c>
      <c r="B233" s="180" t="s">
        <v>278</v>
      </c>
      <c r="C233" s="163"/>
      <c r="D233" s="156"/>
      <c r="E233" s="189"/>
      <c r="F233" s="161"/>
      <c r="G233" s="156"/>
      <c r="H233" s="156"/>
      <c r="I233" s="156"/>
      <c r="J233" s="156"/>
    </row>
    <row r="234" spans="1:10" hidden="1">
      <c r="A234" s="180">
        <v>42104002</v>
      </c>
      <c r="B234" s="180" t="s">
        <v>279</v>
      </c>
      <c r="C234" s="163"/>
      <c r="D234" s="156"/>
      <c r="E234" s="189"/>
      <c r="F234" s="161"/>
      <c r="G234" s="156"/>
      <c r="H234" s="156"/>
      <c r="I234" s="156"/>
      <c r="J234" s="156"/>
    </row>
    <row r="235" spans="1:10" hidden="1">
      <c r="A235" s="180">
        <v>42104003</v>
      </c>
      <c r="B235" s="180" t="s">
        <v>280</v>
      </c>
      <c r="C235" s="163"/>
      <c r="D235" s="156"/>
      <c r="E235" s="189"/>
      <c r="F235" s="161"/>
      <c r="G235" s="156"/>
      <c r="H235" s="156"/>
      <c r="I235" s="156"/>
      <c r="J235" s="156"/>
    </row>
    <row r="236" spans="1:10" hidden="1">
      <c r="A236" s="180">
        <v>42104004</v>
      </c>
      <c r="B236" s="180" t="s">
        <v>281</v>
      </c>
      <c r="C236" s="163"/>
      <c r="D236" s="156"/>
      <c r="E236" s="189"/>
      <c r="F236" s="161"/>
      <c r="G236" s="156"/>
      <c r="H236" s="156"/>
      <c r="I236" s="156"/>
      <c r="J236" s="156"/>
    </row>
    <row r="237" spans="1:10" hidden="1">
      <c r="A237" s="180">
        <v>42104005</v>
      </c>
      <c r="B237" s="180" t="s">
        <v>282</v>
      </c>
      <c r="C237" s="163"/>
      <c r="D237" s="156"/>
      <c r="E237" s="189"/>
      <c r="F237" s="161"/>
      <c r="G237" s="156"/>
      <c r="H237" s="156"/>
      <c r="I237" s="156"/>
      <c r="J237" s="156"/>
    </row>
    <row r="238" spans="1:10" ht="15.6" hidden="1">
      <c r="A238" s="187">
        <v>42105</v>
      </c>
      <c r="B238" s="176" t="s">
        <v>283</v>
      </c>
      <c r="C238" s="163">
        <f>SUM(C239:C248)</f>
        <v>0</v>
      </c>
      <c r="D238" s="163">
        <f t="shared" ref="D238:J238" si="56">SUM(D239:D248)</f>
        <v>0</v>
      </c>
      <c r="E238" s="163">
        <f t="shared" si="56"/>
        <v>0</v>
      </c>
      <c r="F238" s="163">
        <f t="shared" si="56"/>
        <v>0</v>
      </c>
      <c r="G238" s="163">
        <f t="shared" si="56"/>
        <v>0</v>
      </c>
      <c r="H238" s="163">
        <f t="shared" si="56"/>
        <v>0</v>
      </c>
      <c r="I238" s="163">
        <f t="shared" si="56"/>
        <v>0</v>
      </c>
      <c r="J238" s="163">
        <f t="shared" si="56"/>
        <v>0</v>
      </c>
    </row>
    <row r="239" spans="1:10" hidden="1">
      <c r="A239" s="180">
        <v>42105001</v>
      </c>
      <c r="B239" s="180" t="s">
        <v>284</v>
      </c>
      <c r="C239" s="163"/>
      <c r="D239" s="156"/>
      <c r="E239" s="189"/>
      <c r="F239" s="161"/>
      <c r="G239" s="156"/>
      <c r="H239" s="156"/>
      <c r="I239" s="156"/>
      <c r="J239" s="156"/>
    </row>
    <row r="240" spans="1:10" hidden="1">
      <c r="A240" s="180">
        <v>42105002</v>
      </c>
      <c r="B240" s="180" t="s">
        <v>285</v>
      </c>
      <c r="C240" s="163"/>
      <c r="D240" s="156"/>
      <c r="E240" s="189"/>
      <c r="F240" s="161"/>
      <c r="G240" s="156"/>
      <c r="H240" s="156"/>
      <c r="I240" s="156"/>
      <c r="J240" s="156"/>
    </row>
    <row r="241" spans="1:10" hidden="1">
      <c r="A241" s="180">
        <v>42105003</v>
      </c>
      <c r="B241" s="180" t="s">
        <v>286</v>
      </c>
      <c r="C241" s="163"/>
      <c r="D241" s="156"/>
      <c r="E241" s="189"/>
      <c r="F241" s="161"/>
      <c r="G241" s="156"/>
      <c r="H241" s="156"/>
      <c r="I241" s="156"/>
      <c r="J241" s="156"/>
    </row>
    <row r="242" spans="1:10" hidden="1">
      <c r="A242" s="180">
        <v>42105004</v>
      </c>
      <c r="B242" s="180" t="s">
        <v>287</v>
      </c>
      <c r="C242" s="163"/>
      <c r="D242" s="156"/>
      <c r="E242" s="191"/>
      <c r="F242" s="161"/>
      <c r="G242" s="156"/>
      <c r="H242" s="156"/>
      <c r="I242" s="156"/>
      <c r="J242" s="156"/>
    </row>
    <row r="243" spans="1:10" hidden="1">
      <c r="A243" s="180">
        <v>42105005</v>
      </c>
      <c r="B243" s="180" t="s">
        <v>288</v>
      </c>
      <c r="C243" s="163"/>
      <c r="D243" s="156"/>
      <c r="E243" s="191"/>
      <c r="F243" s="161"/>
      <c r="G243" s="156"/>
      <c r="H243" s="156"/>
      <c r="I243" s="156"/>
      <c r="J243" s="156"/>
    </row>
    <row r="244" spans="1:10" hidden="1">
      <c r="A244" s="180">
        <v>42105006</v>
      </c>
      <c r="B244" s="180" t="s">
        <v>289</v>
      </c>
      <c r="C244" s="163"/>
      <c r="D244" s="156"/>
      <c r="E244" s="191"/>
      <c r="F244" s="161"/>
      <c r="G244" s="156"/>
      <c r="H244" s="156"/>
      <c r="I244" s="156"/>
      <c r="J244" s="156"/>
    </row>
    <row r="245" spans="1:10" hidden="1">
      <c r="A245" s="180">
        <v>42105007</v>
      </c>
      <c r="B245" s="180" t="s">
        <v>290</v>
      </c>
      <c r="C245" s="163"/>
      <c r="D245" s="156"/>
      <c r="E245" s="191"/>
      <c r="F245" s="161"/>
      <c r="G245" s="156"/>
      <c r="H245" s="156"/>
      <c r="I245" s="156"/>
      <c r="J245" s="156"/>
    </row>
    <row r="246" spans="1:10" hidden="1">
      <c r="A246" s="180">
        <v>42105008</v>
      </c>
      <c r="B246" s="180" t="s">
        <v>291</v>
      </c>
      <c r="C246" s="163"/>
      <c r="D246" s="156"/>
      <c r="E246" s="191"/>
      <c r="F246" s="161"/>
      <c r="G246" s="156"/>
      <c r="H246" s="156"/>
      <c r="I246" s="156"/>
      <c r="J246" s="156"/>
    </row>
    <row r="247" spans="1:10" hidden="1">
      <c r="A247" s="180">
        <v>42105009</v>
      </c>
      <c r="B247" s="180" t="s">
        <v>292</v>
      </c>
      <c r="C247" s="163"/>
      <c r="D247" s="156"/>
      <c r="E247" s="191"/>
      <c r="F247" s="161"/>
      <c r="G247" s="156"/>
      <c r="H247" s="156"/>
      <c r="I247" s="156"/>
      <c r="J247" s="156"/>
    </row>
    <row r="248" spans="1:10" hidden="1">
      <c r="A248" s="180">
        <v>42105010</v>
      </c>
      <c r="B248" s="180" t="s">
        <v>293</v>
      </c>
      <c r="C248" s="163"/>
      <c r="D248" s="156"/>
      <c r="E248" s="192"/>
      <c r="F248" s="161"/>
      <c r="G248" s="156"/>
      <c r="H248" s="156"/>
      <c r="I248" s="156"/>
      <c r="J248" s="156"/>
    </row>
    <row r="249" spans="1:10" ht="15.6">
      <c r="A249" s="186">
        <v>422</v>
      </c>
      <c r="B249" s="187" t="s">
        <v>294</v>
      </c>
      <c r="C249" s="193">
        <f>+C250+C252+C254</f>
        <v>34596</v>
      </c>
      <c r="D249" s="193">
        <f t="shared" ref="D249:J249" si="57">+D250+D252+D254</f>
        <v>0</v>
      </c>
      <c r="E249" s="193">
        <f t="shared" si="57"/>
        <v>34596</v>
      </c>
      <c r="F249" s="193">
        <f t="shared" si="57"/>
        <v>0</v>
      </c>
      <c r="G249" s="193">
        <f t="shared" si="57"/>
        <v>0</v>
      </c>
      <c r="H249" s="193">
        <f t="shared" si="57"/>
        <v>0</v>
      </c>
      <c r="I249" s="193">
        <f t="shared" si="57"/>
        <v>0</v>
      </c>
      <c r="J249" s="193">
        <f t="shared" si="57"/>
        <v>0</v>
      </c>
    </row>
    <row r="250" spans="1:10" ht="15.6">
      <c r="A250" s="187">
        <v>42201</v>
      </c>
      <c r="B250" s="176" t="s">
        <v>295</v>
      </c>
      <c r="C250" s="163">
        <f>+C251</f>
        <v>34596</v>
      </c>
      <c r="D250" s="163">
        <f t="shared" ref="D250:J250" si="58">+D251</f>
        <v>0</v>
      </c>
      <c r="E250" s="163">
        <f t="shared" si="58"/>
        <v>34596</v>
      </c>
      <c r="F250" s="163">
        <f t="shared" si="58"/>
        <v>0</v>
      </c>
      <c r="G250" s="163">
        <f t="shared" si="58"/>
        <v>0</v>
      </c>
      <c r="H250" s="163">
        <f t="shared" si="58"/>
        <v>0</v>
      </c>
      <c r="I250" s="163">
        <f t="shared" si="58"/>
        <v>0</v>
      </c>
      <c r="J250" s="163">
        <f t="shared" si="58"/>
        <v>0</v>
      </c>
    </row>
    <row r="251" spans="1:10" ht="16.2" thickBot="1">
      <c r="A251" s="180">
        <v>42201001</v>
      </c>
      <c r="B251" s="194" t="s">
        <v>295</v>
      </c>
      <c r="C251" s="156">
        <f>SUM(D251:J251)</f>
        <v>34596</v>
      </c>
      <c r="D251" s="156"/>
      <c r="E251" s="162">
        <v>34596</v>
      </c>
      <c r="F251" s="195"/>
      <c r="G251" s="156"/>
      <c r="H251" s="156"/>
      <c r="I251" s="156"/>
      <c r="J251" s="156"/>
    </row>
    <row r="252" spans="1:10" ht="15.6" hidden="1">
      <c r="A252" s="187">
        <v>42202</v>
      </c>
      <c r="B252" s="176" t="s">
        <v>296</v>
      </c>
      <c r="C252" s="196">
        <f>+C253</f>
        <v>0</v>
      </c>
      <c r="D252" s="196">
        <f t="shared" ref="D252:J252" si="59">+D253</f>
        <v>0</v>
      </c>
      <c r="E252" s="196">
        <f t="shared" si="59"/>
        <v>0</v>
      </c>
      <c r="F252" s="196">
        <f t="shared" si="59"/>
        <v>0</v>
      </c>
      <c r="G252" s="196">
        <f t="shared" si="59"/>
        <v>0</v>
      </c>
      <c r="H252" s="196">
        <f t="shared" si="59"/>
        <v>0</v>
      </c>
      <c r="I252" s="196">
        <f t="shared" si="59"/>
        <v>0</v>
      </c>
      <c r="J252" s="196">
        <f t="shared" si="59"/>
        <v>0</v>
      </c>
    </row>
    <row r="253" spans="1:10" ht="15.6" hidden="1">
      <c r="A253" s="194">
        <v>42202001</v>
      </c>
      <c r="B253" s="194" t="s">
        <v>296</v>
      </c>
      <c r="C253" s="163"/>
      <c r="D253" s="156"/>
      <c r="E253" s="162"/>
      <c r="F253" s="195"/>
      <c r="G253" s="156"/>
      <c r="H253" s="156"/>
      <c r="I253" s="156"/>
      <c r="J253" s="156"/>
    </row>
    <row r="254" spans="1:10" ht="15.6" hidden="1">
      <c r="A254" s="187">
        <v>42203</v>
      </c>
      <c r="B254" s="176" t="s">
        <v>297</v>
      </c>
      <c r="C254" s="196">
        <f>+C255</f>
        <v>0</v>
      </c>
      <c r="D254" s="196">
        <f t="shared" ref="D254:J254" si="60">+D255</f>
        <v>0</v>
      </c>
      <c r="E254" s="196">
        <f t="shared" si="60"/>
        <v>0</v>
      </c>
      <c r="F254" s="196">
        <f t="shared" si="60"/>
        <v>0</v>
      </c>
      <c r="G254" s="196">
        <f t="shared" si="60"/>
        <v>0</v>
      </c>
      <c r="H254" s="196">
        <f t="shared" si="60"/>
        <v>0</v>
      </c>
      <c r="I254" s="196">
        <f t="shared" si="60"/>
        <v>0</v>
      </c>
      <c r="J254" s="196">
        <f t="shared" si="60"/>
        <v>0</v>
      </c>
    </row>
    <row r="255" spans="1:10" ht="15.6" hidden="1">
      <c r="A255" s="197">
        <v>42203001</v>
      </c>
      <c r="B255" s="194" t="s">
        <v>297</v>
      </c>
      <c r="C255" s="163"/>
      <c r="D255" s="156"/>
      <c r="E255" s="162"/>
      <c r="F255" s="195"/>
      <c r="G255" s="156"/>
      <c r="H255" s="156"/>
      <c r="I255" s="156"/>
      <c r="J255" s="156"/>
    </row>
    <row r="256" spans="1:10" ht="17.399999999999999" hidden="1">
      <c r="A256" s="153">
        <v>43</v>
      </c>
      <c r="B256" s="153" t="s">
        <v>298</v>
      </c>
      <c r="C256" s="198">
        <f>+C257</f>
        <v>0</v>
      </c>
      <c r="D256" s="198">
        <f t="shared" ref="D256:J256" si="61">+D257</f>
        <v>0</v>
      </c>
      <c r="E256" s="198">
        <f t="shared" si="61"/>
        <v>0</v>
      </c>
      <c r="F256" s="198">
        <f t="shared" si="61"/>
        <v>0</v>
      </c>
      <c r="G256" s="198">
        <f t="shared" si="61"/>
        <v>0</v>
      </c>
      <c r="H256" s="198">
        <f t="shared" si="61"/>
        <v>0</v>
      </c>
      <c r="I256" s="198">
        <f t="shared" si="61"/>
        <v>0</v>
      </c>
      <c r="J256" s="198">
        <f t="shared" si="61"/>
        <v>0</v>
      </c>
    </row>
    <row r="257" spans="1:10" ht="17.399999999999999" hidden="1">
      <c r="A257" s="153">
        <v>431</v>
      </c>
      <c r="B257" s="153" t="s">
        <v>298</v>
      </c>
      <c r="C257" s="199">
        <f>+C258+C260+C264+C278+C280</f>
        <v>0</v>
      </c>
      <c r="D257" s="199">
        <f t="shared" ref="D257:J257" si="62">+D258+D260+D264+D278+D280</f>
        <v>0</v>
      </c>
      <c r="E257" s="199">
        <f t="shared" si="62"/>
        <v>0</v>
      </c>
      <c r="F257" s="199">
        <f t="shared" si="62"/>
        <v>0</v>
      </c>
      <c r="G257" s="199">
        <f t="shared" si="62"/>
        <v>0</v>
      </c>
      <c r="H257" s="199">
        <f t="shared" si="62"/>
        <v>0</v>
      </c>
      <c r="I257" s="199">
        <f t="shared" si="62"/>
        <v>0</v>
      </c>
      <c r="J257" s="199">
        <f t="shared" si="62"/>
        <v>0</v>
      </c>
    </row>
    <row r="258" spans="1:10" ht="17.399999999999999" hidden="1">
      <c r="A258" s="153">
        <v>43101</v>
      </c>
      <c r="B258" s="187" t="s">
        <v>299</v>
      </c>
      <c r="C258" s="196">
        <f>+C259</f>
        <v>0</v>
      </c>
      <c r="D258" s="196">
        <f t="shared" ref="D258:J258" si="63">+D259</f>
        <v>0</v>
      </c>
      <c r="E258" s="196">
        <f t="shared" si="63"/>
        <v>0</v>
      </c>
      <c r="F258" s="196">
        <f t="shared" si="63"/>
        <v>0</v>
      </c>
      <c r="G258" s="196">
        <f t="shared" si="63"/>
        <v>0</v>
      </c>
      <c r="H258" s="196">
        <f t="shared" si="63"/>
        <v>0</v>
      </c>
      <c r="I258" s="196">
        <f t="shared" si="63"/>
        <v>0</v>
      </c>
      <c r="J258" s="196">
        <f t="shared" si="63"/>
        <v>0</v>
      </c>
    </row>
    <row r="259" spans="1:10" hidden="1">
      <c r="A259" s="188">
        <v>43101001</v>
      </c>
      <c r="B259" s="188" t="s">
        <v>299</v>
      </c>
      <c r="C259" s="163"/>
      <c r="D259" s="161"/>
      <c r="E259" s="161"/>
      <c r="F259" s="161"/>
      <c r="G259" s="156"/>
      <c r="H259" s="156"/>
      <c r="I259" s="156"/>
      <c r="J259" s="156"/>
    </row>
    <row r="260" spans="1:10" ht="17.399999999999999" hidden="1">
      <c r="A260" s="153">
        <v>43103</v>
      </c>
      <c r="B260" s="176" t="s">
        <v>300</v>
      </c>
      <c r="C260" s="184">
        <f>SUM(C261:C263)</f>
        <v>0</v>
      </c>
      <c r="D260" s="184">
        <f t="shared" ref="D260:J260" si="64">SUM(D261:D263)</f>
        <v>0</v>
      </c>
      <c r="E260" s="184">
        <f t="shared" si="64"/>
        <v>0</v>
      </c>
      <c r="F260" s="184">
        <f t="shared" si="64"/>
        <v>0</v>
      </c>
      <c r="G260" s="184">
        <f t="shared" si="64"/>
        <v>0</v>
      </c>
      <c r="H260" s="184">
        <f t="shared" si="64"/>
        <v>0</v>
      </c>
      <c r="I260" s="184">
        <f t="shared" si="64"/>
        <v>0</v>
      </c>
      <c r="J260" s="184">
        <f t="shared" si="64"/>
        <v>0</v>
      </c>
    </row>
    <row r="261" spans="1:10" hidden="1">
      <c r="A261" s="157">
        <v>43103001</v>
      </c>
      <c r="B261" s="155" t="s">
        <v>301</v>
      </c>
      <c r="C261" s="163"/>
      <c r="D261" s="161"/>
      <c r="E261" s="161"/>
      <c r="F261" s="161"/>
      <c r="G261" s="156"/>
      <c r="H261" s="156"/>
      <c r="I261" s="156"/>
      <c r="J261" s="156"/>
    </row>
    <row r="262" spans="1:10" ht="15.6" hidden="1">
      <c r="A262" s="157">
        <v>43103002</v>
      </c>
      <c r="B262" s="176" t="s">
        <v>223</v>
      </c>
      <c r="C262" s="163"/>
      <c r="D262" s="189"/>
      <c r="E262" s="161"/>
      <c r="F262" s="161"/>
      <c r="G262" s="156"/>
      <c r="H262" s="156"/>
      <c r="I262" s="156"/>
      <c r="J262" s="156"/>
    </row>
    <row r="263" spans="1:10" hidden="1">
      <c r="A263" s="157">
        <v>43103003</v>
      </c>
      <c r="B263" s="155" t="s">
        <v>234</v>
      </c>
      <c r="C263" s="163"/>
      <c r="D263" s="189"/>
      <c r="E263" s="161"/>
      <c r="F263" s="161"/>
      <c r="G263" s="156"/>
      <c r="H263" s="156"/>
      <c r="I263" s="156"/>
      <c r="J263" s="156"/>
    </row>
    <row r="264" spans="1:10" ht="17.399999999999999" hidden="1">
      <c r="A264" s="153">
        <v>43104</v>
      </c>
      <c r="B264" s="155" t="s">
        <v>302</v>
      </c>
      <c r="C264" s="184">
        <f>SUM(C265:C276)</f>
        <v>0</v>
      </c>
      <c r="D264" s="184">
        <f t="shared" ref="D264:J264" si="65">SUM(D265:D276)</f>
        <v>0</v>
      </c>
      <c r="E264" s="184">
        <f t="shared" si="65"/>
        <v>0</v>
      </c>
      <c r="F264" s="184">
        <f t="shared" si="65"/>
        <v>0</v>
      </c>
      <c r="G264" s="184">
        <f t="shared" si="65"/>
        <v>0</v>
      </c>
      <c r="H264" s="184">
        <f t="shared" si="65"/>
        <v>0</v>
      </c>
      <c r="I264" s="184">
        <f t="shared" si="65"/>
        <v>0</v>
      </c>
      <c r="J264" s="184">
        <f t="shared" si="65"/>
        <v>0</v>
      </c>
    </row>
    <row r="265" spans="1:10" hidden="1">
      <c r="A265" s="180">
        <v>43104001</v>
      </c>
      <c r="B265" s="155" t="s">
        <v>303</v>
      </c>
      <c r="C265" s="166"/>
      <c r="D265" s="156"/>
      <c r="E265" s="161"/>
      <c r="F265" s="161"/>
      <c r="G265" s="156"/>
      <c r="H265" s="156"/>
      <c r="I265" s="156"/>
      <c r="J265" s="156"/>
    </row>
    <row r="266" spans="1:10" hidden="1">
      <c r="A266" s="180">
        <v>43104002</v>
      </c>
      <c r="B266" s="155" t="s">
        <v>304</v>
      </c>
      <c r="C266" s="166">
        <f>SUM(C267:C271)</f>
        <v>0</v>
      </c>
      <c r="D266" s="166">
        <f t="shared" ref="D266:J266" si="66">SUM(D267:D271)</f>
        <v>0</v>
      </c>
      <c r="E266" s="166">
        <f t="shared" si="66"/>
        <v>0</v>
      </c>
      <c r="F266" s="166">
        <f t="shared" si="66"/>
        <v>0</v>
      </c>
      <c r="G266" s="166">
        <f t="shared" si="66"/>
        <v>0</v>
      </c>
      <c r="H266" s="166">
        <f t="shared" si="66"/>
        <v>0</v>
      </c>
      <c r="I266" s="166">
        <f t="shared" si="66"/>
        <v>0</v>
      </c>
      <c r="J266" s="166">
        <f t="shared" si="66"/>
        <v>0</v>
      </c>
    </row>
    <row r="267" spans="1:10" hidden="1">
      <c r="A267" s="180">
        <v>4310400201</v>
      </c>
      <c r="B267" s="180" t="s">
        <v>305</v>
      </c>
      <c r="C267" s="167"/>
      <c r="D267" s="156"/>
      <c r="E267" s="161"/>
      <c r="F267" s="161"/>
      <c r="G267" s="156"/>
      <c r="H267" s="156"/>
      <c r="I267" s="156"/>
      <c r="J267" s="156"/>
    </row>
    <row r="268" spans="1:10" hidden="1">
      <c r="A268" s="180">
        <v>4310400202</v>
      </c>
      <c r="B268" s="180" t="s">
        <v>306</v>
      </c>
      <c r="C268" s="167"/>
      <c r="D268" s="156"/>
      <c r="E268" s="161"/>
      <c r="F268" s="161"/>
      <c r="G268" s="156"/>
      <c r="H268" s="156"/>
      <c r="I268" s="156"/>
      <c r="J268" s="156"/>
    </row>
    <row r="269" spans="1:10" hidden="1">
      <c r="A269" s="180">
        <v>4310400203</v>
      </c>
      <c r="B269" s="180" t="s">
        <v>307</v>
      </c>
      <c r="C269" s="167"/>
      <c r="D269" s="156"/>
      <c r="E269" s="161"/>
      <c r="F269" s="161"/>
      <c r="G269" s="156"/>
      <c r="H269" s="156"/>
      <c r="I269" s="156"/>
      <c r="J269" s="156"/>
    </row>
    <row r="270" spans="1:10" hidden="1">
      <c r="A270" s="180">
        <v>4310400204</v>
      </c>
      <c r="B270" s="180" t="s">
        <v>308</v>
      </c>
      <c r="C270" s="167"/>
      <c r="D270" s="156"/>
      <c r="E270" s="161"/>
      <c r="F270" s="161"/>
      <c r="G270" s="156"/>
      <c r="H270" s="156"/>
      <c r="I270" s="156"/>
      <c r="J270" s="156"/>
    </row>
    <row r="271" spans="1:10" hidden="1">
      <c r="A271" s="180">
        <v>4310400205</v>
      </c>
      <c r="B271" s="180" t="s">
        <v>250</v>
      </c>
      <c r="C271" s="167"/>
      <c r="D271" s="156"/>
      <c r="E271" s="161"/>
      <c r="F271" s="161"/>
      <c r="G271" s="156"/>
      <c r="H271" s="156"/>
      <c r="I271" s="156"/>
      <c r="J271" s="156"/>
    </row>
    <row r="272" spans="1:10" ht="15.6" hidden="1">
      <c r="A272" s="180">
        <v>43104003</v>
      </c>
      <c r="B272" s="155" t="s">
        <v>252</v>
      </c>
      <c r="C272" s="184">
        <f>SUM(C273:C275)</f>
        <v>0</v>
      </c>
      <c r="D272" s="184">
        <f t="shared" ref="D272:J272" si="67">SUM(D273:D275)</f>
        <v>0</v>
      </c>
      <c r="E272" s="184">
        <f t="shared" si="67"/>
        <v>0</v>
      </c>
      <c r="F272" s="184">
        <f t="shared" si="67"/>
        <v>0</v>
      </c>
      <c r="G272" s="184">
        <f t="shared" si="67"/>
        <v>0</v>
      </c>
      <c r="H272" s="184">
        <f t="shared" si="67"/>
        <v>0</v>
      </c>
      <c r="I272" s="184">
        <f t="shared" si="67"/>
        <v>0</v>
      </c>
      <c r="J272" s="184">
        <f t="shared" si="67"/>
        <v>0</v>
      </c>
    </row>
    <row r="273" spans="1:10" hidden="1">
      <c r="A273" s="180">
        <v>4310400301</v>
      </c>
      <c r="B273" s="160" t="s">
        <v>253</v>
      </c>
      <c r="C273" s="167"/>
      <c r="D273" s="156"/>
      <c r="E273" s="161"/>
      <c r="F273" s="161"/>
      <c r="G273" s="156"/>
      <c r="H273" s="156"/>
      <c r="I273" s="156"/>
      <c r="J273" s="156"/>
    </row>
    <row r="274" spans="1:10" hidden="1">
      <c r="A274" s="180">
        <v>4310400302</v>
      </c>
      <c r="B274" s="160" t="s">
        <v>309</v>
      </c>
      <c r="C274" s="167"/>
      <c r="D274" s="156"/>
      <c r="E274" s="161"/>
      <c r="F274" s="161"/>
      <c r="G274" s="156"/>
      <c r="H274" s="156"/>
      <c r="I274" s="156"/>
      <c r="J274" s="156"/>
    </row>
    <row r="275" spans="1:10" hidden="1">
      <c r="A275" s="180">
        <v>4310400303</v>
      </c>
      <c r="B275" s="160" t="s">
        <v>255</v>
      </c>
      <c r="C275" s="167"/>
      <c r="D275" s="156"/>
      <c r="E275" s="161"/>
      <c r="F275" s="161"/>
      <c r="G275" s="156"/>
      <c r="H275" s="156"/>
      <c r="I275" s="156"/>
      <c r="J275" s="156"/>
    </row>
    <row r="276" spans="1:10" hidden="1">
      <c r="A276" s="180">
        <v>43104004</v>
      </c>
      <c r="B276" s="155" t="s">
        <v>310</v>
      </c>
      <c r="C276" s="166">
        <f>+C277</f>
        <v>0</v>
      </c>
      <c r="D276" s="166">
        <f t="shared" ref="D276:J276" si="68">+D277</f>
        <v>0</v>
      </c>
      <c r="E276" s="166">
        <f t="shared" si="68"/>
        <v>0</v>
      </c>
      <c r="F276" s="166">
        <f t="shared" si="68"/>
        <v>0</v>
      </c>
      <c r="G276" s="166">
        <f t="shared" si="68"/>
        <v>0</v>
      </c>
      <c r="H276" s="166">
        <f t="shared" si="68"/>
        <v>0</v>
      </c>
      <c r="I276" s="166">
        <f t="shared" si="68"/>
        <v>0</v>
      </c>
      <c r="J276" s="166">
        <f t="shared" si="68"/>
        <v>0</v>
      </c>
    </row>
    <row r="277" spans="1:10" hidden="1">
      <c r="A277" s="180">
        <v>4310400401</v>
      </c>
      <c r="B277" s="160" t="s">
        <v>310</v>
      </c>
      <c r="C277" s="166"/>
      <c r="D277" s="156"/>
      <c r="E277" s="161"/>
      <c r="F277" s="161"/>
      <c r="G277" s="156"/>
      <c r="H277" s="156"/>
      <c r="I277" s="156"/>
      <c r="J277" s="156"/>
    </row>
    <row r="278" spans="1:10" ht="17.399999999999999" hidden="1">
      <c r="A278" s="153">
        <v>43105</v>
      </c>
      <c r="B278" s="187" t="s">
        <v>311</v>
      </c>
      <c r="C278" s="184">
        <f>SUM(C279)</f>
        <v>0</v>
      </c>
      <c r="D278" s="184">
        <f t="shared" ref="D278:J278" si="69">SUM(D279)</f>
        <v>0</v>
      </c>
      <c r="E278" s="184">
        <f t="shared" si="69"/>
        <v>0</v>
      </c>
      <c r="F278" s="184">
        <f t="shared" si="69"/>
        <v>0</v>
      </c>
      <c r="G278" s="184">
        <f t="shared" si="69"/>
        <v>0</v>
      </c>
      <c r="H278" s="184">
        <f t="shared" si="69"/>
        <v>0</v>
      </c>
      <c r="I278" s="184">
        <f t="shared" si="69"/>
        <v>0</v>
      </c>
      <c r="J278" s="184">
        <f t="shared" si="69"/>
        <v>0</v>
      </c>
    </row>
    <row r="279" spans="1:10" hidden="1">
      <c r="A279" s="180">
        <v>43105001</v>
      </c>
      <c r="B279" s="188" t="s">
        <v>311</v>
      </c>
      <c r="C279" s="163"/>
      <c r="D279" s="161"/>
      <c r="E279" s="161"/>
      <c r="F279" s="161"/>
      <c r="G279" s="156"/>
      <c r="H279" s="156"/>
      <c r="I279" s="156"/>
      <c r="J279" s="156"/>
    </row>
    <row r="280" spans="1:10" ht="17.399999999999999" hidden="1">
      <c r="A280" s="153">
        <v>43106</v>
      </c>
      <c r="B280" s="187" t="s">
        <v>312</v>
      </c>
      <c r="C280" s="199">
        <f>SUM(C281:C284)</f>
        <v>0</v>
      </c>
      <c r="D280" s="199">
        <f t="shared" ref="D280:J280" si="70">SUM(D281:D284)</f>
        <v>0</v>
      </c>
      <c r="E280" s="199">
        <f t="shared" si="70"/>
        <v>0</v>
      </c>
      <c r="F280" s="199">
        <f t="shared" si="70"/>
        <v>0</v>
      </c>
      <c r="G280" s="199">
        <f t="shared" si="70"/>
        <v>0</v>
      </c>
      <c r="H280" s="199">
        <f t="shared" si="70"/>
        <v>0</v>
      </c>
      <c r="I280" s="199">
        <f t="shared" si="70"/>
        <v>0</v>
      </c>
      <c r="J280" s="199">
        <f t="shared" si="70"/>
        <v>0</v>
      </c>
    </row>
    <row r="281" spans="1:10" hidden="1">
      <c r="A281" s="188">
        <v>43106001</v>
      </c>
      <c r="B281" s="188" t="s">
        <v>313</v>
      </c>
      <c r="C281" s="163"/>
      <c r="D281" s="161"/>
      <c r="E281" s="161"/>
      <c r="F281" s="161"/>
      <c r="G281" s="156"/>
      <c r="H281" s="156"/>
      <c r="I281" s="156"/>
      <c r="J281" s="156"/>
    </row>
    <row r="282" spans="1:10" hidden="1">
      <c r="A282" s="188">
        <v>43106002</v>
      </c>
      <c r="B282" s="188" t="s">
        <v>314</v>
      </c>
      <c r="C282" s="163"/>
      <c r="D282" s="161"/>
      <c r="E282" s="161"/>
      <c r="F282" s="161"/>
      <c r="G282" s="156"/>
      <c r="H282" s="156"/>
      <c r="I282" s="156"/>
      <c r="J282" s="156"/>
    </row>
    <row r="283" spans="1:10" hidden="1">
      <c r="A283" s="188">
        <v>43106003</v>
      </c>
      <c r="B283" s="188" t="s">
        <v>315</v>
      </c>
      <c r="C283" s="163"/>
      <c r="D283" s="161"/>
      <c r="E283" s="161"/>
      <c r="F283" s="161"/>
      <c r="G283" s="156"/>
      <c r="H283" s="156"/>
      <c r="I283" s="156"/>
      <c r="J283" s="156"/>
    </row>
    <row r="284" spans="1:10" hidden="1">
      <c r="A284" s="188">
        <v>43106004</v>
      </c>
      <c r="B284" s="188" t="s">
        <v>316</v>
      </c>
      <c r="C284" s="163"/>
      <c r="D284" s="161"/>
      <c r="E284" s="161"/>
      <c r="F284" s="161"/>
      <c r="G284" s="156"/>
      <c r="H284" s="156"/>
      <c r="I284" s="156"/>
      <c r="J284" s="156"/>
    </row>
    <row r="285" spans="1:10" ht="17.399999999999999" hidden="1">
      <c r="A285" s="153">
        <v>47</v>
      </c>
      <c r="B285" s="153" t="s">
        <v>317</v>
      </c>
      <c r="C285" s="163">
        <f>+C286</f>
        <v>0</v>
      </c>
      <c r="D285" s="163">
        <f t="shared" ref="D285:J286" si="71">+D286</f>
        <v>0</v>
      </c>
      <c r="E285" s="163">
        <f t="shared" si="71"/>
        <v>0</v>
      </c>
      <c r="F285" s="163">
        <f t="shared" si="71"/>
        <v>0</v>
      </c>
      <c r="G285" s="163">
        <f t="shared" si="71"/>
        <v>0</v>
      </c>
      <c r="H285" s="163">
        <f t="shared" si="71"/>
        <v>0</v>
      </c>
      <c r="I285" s="163">
        <f t="shared" si="71"/>
        <v>0</v>
      </c>
      <c r="J285" s="163">
        <f t="shared" si="71"/>
        <v>0</v>
      </c>
    </row>
    <row r="286" spans="1:10" ht="17.399999999999999" hidden="1">
      <c r="A286" s="153">
        <v>471</v>
      </c>
      <c r="B286" s="153" t="s">
        <v>317</v>
      </c>
      <c r="C286" s="184">
        <f>+C287</f>
        <v>0</v>
      </c>
      <c r="D286" s="184">
        <f t="shared" si="71"/>
        <v>0</v>
      </c>
      <c r="E286" s="184">
        <f t="shared" si="71"/>
        <v>0</v>
      </c>
      <c r="F286" s="184">
        <f t="shared" si="71"/>
        <v>0</v>
      </c>
      <c r="G286" s="184">
        <f t="shared" si="71"/>
        <v>0</v>
      </c>
      <c r="H286" s="184">
        <f t="shared" si="71"/>
        <v>0</v>
      </c>
      <c r="I286" s="184">
        <f t="shared" si="71"/>
        <v>0</v>
      </c>
      <c r="J286" s="184">
        <f t="shared" si="71"/>
        <v>0</v>
      </c>
    </row>
    <row r="287" spans="1:10" ht="17.399999999999999" hidden="1">
      <c r="A287" s="153">
        <v>47101</v>
      </c>
      <c r="B287" s="153" t="s">
        <v>317</v>
      </c>
      <c r="C287" s="164">
        <f>SUM(C288:C292)</f>
        <v>0</v>
      </c>
      <c r="D287" s="164">
        <f t="shared" ref="D287:J287" si="72">SUM(D288:D292)</f>
        <v>0</v>
      </c>
      <c r="E287" s="164">
        <f t="shared" si="72"/>
        <v>0</v>
      </c>
      <c r="F287" s="164">
        <f t="shared" si="72"/>
        <v>0</v>
      </c>
      <c r="G287" s="164">
        <f t="shared" si="72"/>
        <v>0</v>
      </c>
      <c r="H287" s="164">
        <f t="shared" si="72"/>
        <v>0</v>
      </c>
      <c r="I287" s="164">
        <f t="shared" si="72"/>
        <v>0</v>
      </c>
      <c r="J287" s="164">
        <f t="shared" si="72"/>
        <v>0</v>
      </c>
    </row>
    <row r="288" spans="1:10" ht="15.6" hidden="1">
      <c r="A288" s="194">
        <v>47101001</v>
      </c>
      <c r="B288" s="180" t="s">
        <v>318</v>
      </c>
      <c r="C288" s="163"/>
      <c r="D288" s="161"/>
      <c r="E288" s="162"/>
      <c r="F288" s="161"/>
      <c r="G288" s="156"/>
      <c r="H288" s="156"/>
      <c r="I288" s="156"/>
      <c r="J288" s="156"/>
    </row>
    <row r="289" spans="1:10" ht="15.6" hidden="1">
      <c r="A289" s="194">
        <v>47101002</v>
      </c>
      <c r="B289" s="180" t="s">
        <v>319</v>
      </c>
      <c r="C289" s="163"/>
      <c r="D289" s="161"/>
      <c r="E289" s="162"/>
      <c r="F289" s="161"/>
      <c r="G289" s="156"/>
      <c r="H289" s="156"/>
      <c r="I289" s="156"/>
      <c r="J289" s="156"/>
    </row>
    <row r="290" spans="1:10" ht="15.6" hidden="1">
      <c r="A290" s="194">
        <v>47101003</v>
      </c>
      <c r="B290" s="180" t="s">
        <v>320</v>
      </c>
      <c r="C290" s="163"/>
      <c r="D290" s="161"/>
      <c r="E290" s="162"/>
      <c r="F290" s="161"/>
      <c r="G290" s="156"/>
      <c r="H290" s="156"/>
      <c r="I290" s="156"/>
      <c r="J290" s="156"/>
    </row>
    <row r="291" spans="1:10" ht="15.6" hidden="1">
      <c r="A291" s="194">
        <v>47101004</v>
      </c>
      <c r="B291" s="180" t="s">
        <v>321</v>
      </c>
      <c r="C291" s="163"/>
      <c r="D291" s="161"/>
      <c r="E291" s="162"/>
      <c r="F291" s="161"/>
      <c r="G291" s="156"/>
      <c r="H291" s="156"/>
      <c r="I291" s="156"/>
      <c r="J291" s="156"/>
    </row>
    <row r="292" spans="1:10" ht="16.2" hidden="1" thickBot="1">
      <c r="A292" s="194">
        <v>47101005</v>
      </c>
      <c r="B292" s="200" t="s">
        <v>322</v>
      </c>
      <c r="C292" s="201"/>
      <c r="D292" s="202"/>
      <c r="E292" s="203"/>
      <c r="F292" s="202"/>
      <c r="G292" s="204"/>
      <c r="H292" s="204"/>
      <c r="I292" s="204"/>
      <c r="J292" s="204"/>
    </row>
    <row r="293" spans="1:10" ht="15.6" thickTop="1" thickBot="1">
      <c r="A293" s="146"/>
      <c r="B293" s="147" t="s">
        <v>37</v>
      </c>
      <c r="C293" s="205">
        <f>+C5</f>
        <v>58996.25</v>
      </c>
      <c r="D293" s="205">
        <f t="shared" ref="D293:J293" si="73">+D5</f>
        <v>24400.25</v>
      </c>
      <c r="E293" s="205">
        <f t="shared" si="73"/>
        <v>34596</v>
      </c>
      <c r="F293" s="205">
        <f t="shared" si="73"/>
        <v>0</v>
      </c>
      <c r="G293" s="205">
        <f t="shared" si="73"/>
        <v>0</v>
      </c>
      <c r="H293" s="205">
        <f t="shared" si="73"/>
        <v>0</v>
      </c>
      <c r="I293" s="205">
        <f t="shared" si="73"/>
        <v>0</v>
      </c>
      <c r="J293" s="205">
        <f t="shared" si="73"/>
        <v>0</v>
      </c>
    </row>
    <row r="294" spans="1:10" ht="15" thickTop="1">
      <c r="C294">
        <f>SUBTOTAL(9,C9:C292)</f>
        <v>180830.75</v>
      </c>
    </row>
    <row r="295" spans="1:10">
      <c r="C295">
        <f>D293+E293+F293+G293+H293+I293+J293</f>
        <v>58996.25</v>
      </c>
    </row>
    <row r="296" spans="1:10">
      <c r="D296">
        <f>SUBTOTAL(9,D9:D292)</f>
        <v>42446.75</v>
      </c>
    </row>
  </sheetData>
  <mergeCells count="1">
    <mergeCell ref="A2:J2"/>
  </mergeCells>
  <pageMargins left="0.7" right="0.7" top="0.75" bottom="0.75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rightToLeft="1" view="pageBreakPreview" zoomScale="83" zoomScaleNormal="100" zoomScaleSheetLayoutView="83" workbookViewId="0">
      <selection activeCell="F14" sqref="F14:F16"/>
    </sheetView>
  </sheetViews>
  <sheetFormatPr defaultColWidth="9.109375" defaultRowHeight="14.4"/>
  <cols>
    <col min="1" max="1" width="9.109375" style="209"/>
    <col min="2" max="2" width="2.6640625" style="209" bestFit="1" customWidth="1"/>
    <col min="3" max="3" width="49.33203125" style="209" customWidth="1"/>
    <col min="4" max="5" width="9.109375" style="209"/>
    <col min="6" max="6" width="12.109375" style="209" bestFit="1" customWidth="1"/>
    <col min="7" max="11" width="6.44140625" style="209" customWidth="1"/>
    <col min="12" max="12" width="41.6640625" style="209" customWidth="1"/>
    <col min="13" max="13" width="40" style="209" customWidth="1"/>
    <col min="14" max="14" width="17.44140625" style="209" customWidth="1"/>
    <col min="15" max="16384" width="9.109375" style="209"/>
  </cols>
  <sheetData>
    <row r="2" spans="2:14" ht="15" thickBot="1"/>
    <row r="3" spans="2:14" ht="21.6" thickBot="1">
      <c r="B3" s="292" t="s">
        <v>457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4"/>
    </row>
    <row r="4" spans="2:14" ht="15" thickBot="1"/>
    <row r="5" spans="2:14" ht="40.200000000000003" customHeight="1">
      <c r="B5" s="295" t="s">
        <v>323</v>
      </c>
      <c r="C5" s="297" t="s">
        <v>324</v>
      </c>
      <c r="D5" s="297" t="s">
        <v>325</v>
      </c>
      <c r="E5" s="297" t="s">
        <v>326</v>
      </c>
      <c r="F5" s="297" t="s">
        <v>327</v>
      </c>
      <c r="G5" s="300" t="s">
        <v>328</v>
      </c>
      <c r="H5" s="301"/>
      <c r="I5" s="301"/>
      <c r="J5" s="301"/>
      <c r="K5" s="302"/>
      <c r="L5" s="303" t="s">
        <v>329</v>
      </c>
      <c r="M5" s="305" t="s">
        <v>330</v>
      </c>
      <c r="N5" s="307" t="s">
        <v>331</v>
      </c>
    </row>
    <row r="6" spans="2:14" ht="15" customHeight="1" thickBot="1">
      <c r="B6" s="296"/>
      <c r="C6" s="298"/>
      <c r="D6" s="299"/>
      <c r="E6" s="299"/>
      <c r="F6" s="299"/>
      <c r="G6" s="221">
        <v>1</v>
      </c>
      <c r="H6" s="222">
        <v>2</v>
      </c>
      <c r="I6" s="222">
        <v>3</v>
      </c>
      <c r="J6" s="222">
        <v>4</v>
      </c>
      <c r="K6" s="223">
        <v>5</v>
      </c>
      <c r="L6" s="304"/>
      <c r="M6" s="306"/>
      <c r="N6" s="308"/>
    </row>
    <row r="7" spans="2:14" ht="38.25" customHeight="1" thickTop="1">
      <c r="B7" s="284">
        <v>1</v>
      </c>
      <c r="C7" s="272" t="s">
        <v>472</v>
      </c>
      <c r="D7" s="285"/>
      <c r="E7" s="285" t="s">
        <v>454</v>
      </c>
      <c r="F7" s="286"/>
      <c r="G7" s="284"/>
      <c r="H7" s="287"/>
      <c r="I7" s="285" t="s">
        <v>454</v>
      </c>
      <c r="J7" s="287"/>
      <c r="K7" s="285"/>
      <c r="L7" s="272" t="s">
        <v>473</v>
      </c>
      <c r="M7" s="289"/>
      <c r="N7" s="281"/>
    </row>
    <row r="8" spans="2:14" ht="35.25" customHeight="1">
      <c r="B8" s="270"/>
      <c r="C8" s="264"/>
      <c r="D8" s="261"/>
      <c r="E8" s="261"/>
      <c r="F8" s="274"/>
      <c r="G8" s="270"/>
      <c r="H8" s="258"/>
      <c r="I8" s="261"/>
      <c r="J8" s="258"/>
      <c r="K8" s="261"/>
      <c r="L8" s="264"/>
      <c r="M8" s="290"/>
      <c r="N8" s="282"/>
    </row>
    <row r="9" spans="2:14" ht="17.25" customHeight="1" thickBot="1">
      <c r="B9" s="270"/>
      <c r="C9" s="264"/>
      <c r="D9" s="261"/>
      <c r="E9" s="261"/>
      <c r="F9" s="274"/>
      <c r="G9" s="270"/>
      <c r="H9" s="258"/>
      <c r="I9" s="261"/>
      <c r="J9" s="258"/>
      <c r="K9" s="261"/>
      <c r="L9" s="264"/>
      <c r="M9" s="290"/>
      <c r="N9" s="282"/>
    </row>
    <row r="10" spans="2:14" ht="17.25" customHeight="1" thickTop="1" thickBot="1">
      <c r="B10" s="271"/>
      <c r="C10" s="228"/>
      <c r="D10" s="262"/>
      <c r="E10" s="262"/>
      <c r="F10" s="275"/>
      <c r="G10" s="271"/>
      <c r="H10" s="259"/>
      <c r="I10" s="262"/>
      <c r="J10" s="259"/>
      <c r="K10" s="262"/>
      <c r="L10" s="288"/>
      <c r="M10" s="291"/>
      <c r="N10" s="283"/>
    </row>
    <row r="11" spans="2:14" ht="17.25" customHeight="1" thickTop="1">
      <c r="B11" s="269"/>
      <c r="C11" s="272" t="s">
        <v>474</v>
      </c>
      <c r="D11" s="260"/>
      <c r="E11" s="260" t="s">
        <v>454</v>
      </c>
      <c r="F11" s="273"/>
      <c r="G11" s="269"/>
      <c r="H11" s="257"/>
      <c r="I11" s="257" t="s">
        <v>454</v>
      </c>
      <c r="J11" s="257"/>
      <c r="K11" s="260"/>
      <c r="L11" s="263" t="s">
        <v>475</v>
      </c>
      <c r="M11" s="266"/>
      <c r="N11" s="224"/>
    </row>
    <row r="12" spans="2:14" ht="17.25" customHeight="1">
      <c r="B12" s="270"/>
      <c r="C12" s="264"/>
      <c r="D12" s="261"/>
      <c r="E12" s="261"/>
      <c r="F12" s="274"/>
      <c r="G12" s="270"/>
      <c r="H12" s="258"/>
      <c r="I12" s="258"/>
      <c r="J12" s="258"/>
      <c r="K12" s="261"/>
      <c r="L12" s="264"/>
      <c r="M12" s="267"/>
      <c r="N12" s="255"/>
    </row>
    <row r="13" spans="2:14" ht="32.25" customHeight="1" thickBot="1">
      <c r="B13" s="271"/>
      <c r="C13" s="264"/>
      <c r="D13" s="262"/>
      <c r="E13" s="262"/>
      <c r="F13" s="275"/>
      <c r="G13" s="271"/>
      <c r="H13" s="259"/>
      <c r="I13" s="259"/>
      <c r="J13" s="259"/>
      <c r="K13" s="262"/>
      <c r="L13" s="265"/>
      <c r="M13" s="268"/>
      <c r="N13" s="256"/>
    </row>
    <row r="14" spans="2:14" ht="27" customHeight="1" thickTop="1">
      <c r="B14" s="266">
        <v>2</v>
      </c>
      <c r="C14" s="278" t="s">
        <v>483</v>
      </c>
      <c r="D14" s="260"/>
      <c r="E14" s="260" t="s">
        <v>454</v>
      </c>
      <c r="F14" s="260"/>
      <c r="G14" s="260"/>
      <c r="H14" s="260"/>
      <c r="I14" s="260" t="s">
        <v>454</v>
      </c>
      <c r="J14" s="260"/>
      <c r="K14" s="260"/>
      <c r="L14" s="272" t="s">
        <v>476</v>
      </c>
      <c r="M14" s="260"/>
      <c r="N14" s="260"/>
    </row>
    <row r="15" spans="2:14" ht="27" customHeight="1">
      <c r="B15" s="267"/>
      <c r="C15" s="279"/>
      <c r="D15" s="261"/>
      <c r="E15" s="261"/>
      <c r="F15" s="261"/>
      <c r="G15" s="261"/>
      <c r="H15" s="261"/>
      <c r="I15" s="261"/>
      <c r="J15" s="261"/>
      <c r="K15" s="261"/>
      <c r="L15" s="264"/>
      <c r="M15" s="261"/>
      <c r="N15" s="261"/>
    </row>
    <row r="16" spans="2:14" ht="27" customHeight="1" thickBot="1">
      <c r="B16" s="277"/>
      <c r="C16" s="280"/>
      <c r="D16" s="262"/>
      <c r="E16" s="262"/>
      <c r="F16" s="276"/>
      <c r="G16" s="276"/>
      <c r="H16" s="276"/>
      <c r="I16" s="262"/>
      <c r="J16" s="276"/>
      <c r="K16" s="276"/>
      <c r="L16" s="264"/>
      <c r="M16" s="276"/>
      <c r="N16" s="276"/>
    </row>
  </sheetData>
  <mergeCells count="49">
    <mergeCell ref="B3:N3"/>
    <mergeCell ref="B5:B6"/>
    <mergeCell ref="C5:C6"/>
    <mergeCell ref="D5:D6"/>
    <mergeCell ref="E5:E6"/>
    <mergeCell ref="F5:F6"/>
    <mergeCell ref="G5:K5"/>
    <mergeCell ref="L5:L6"/>
    <mergeCell ref="M5:M6"/>
    <mergeCell ref="N5:N6"/>
    <mergeCell ref="N7:N10"/>
    <mergeCell ref="B7:B10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C7:C9"/>
    <mergeCell ref="M14:M16"/>
    <mergeCell ref="N14:N16"/>
    <mergeCell ref="B14:B16"/>
    <mergeCell ref="D14:D16"/>
    <mergeCell ref="E14:E16"/>
    <mergeCell ref="F14:F16"/>
    <mergeCell ref="G14:G16"/>
    <mergeCell ref="H14:H16"/>
    <mergeCell ref="C14:C16"/>
    <mergeCell ref="G11:G13"/>
    <mergeCell ref="I14:I16"/>
    <mergeCell ref="J14:J16"/>
    <mergeCell ref="K14:K16"/>
    <mergeCell ref="L14:L16"/>
    <mergeCell ref="B11:B13"/>
    <mergeCell ref="C11:C13"/>
    <mergeCell ref="D11:D13"/>
    <mergeCell ref="E11:E13"/>
    <mergeCell ref="F11:F13"/>
    <mergeCell ref="N12:N13"/>
    <mergeCell ref="H11:H13"/>
    <mergeCell ref="I11:I13"/>
    <mergeCell ref="J11:J13"/>
    <mergeCell ref="K11:K13"/>
    <mergeCell ref="L11:L13"/>
    <mergeCell ref="M11:M13"/>
  </mergeCells>
  <pageMargins left="0.7" right="0.7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view="pageBreakPreview" zoomScale="60" zoomScaleNormal="100" workbookViewId="0">
      <selection activeCell="D10" sqref="D10"/>
    </sheetView>
  </sheetViews>
  <sheetFormatPr defaultRowHeight="14.4"/>
  <cols>
    <col min="2" max="2" width="12.88671875" customWidth="1"/>
    <col min="3" max="3" width="46.109375" customWidth="1"/>
    <col min="4" max="4" width="9.6640625" customWidth="1"/>
    <col min="5" max="5" width="11.6640625" customWidth="1"/>
    <col min="6" max="6" width="17.5546875" customWidth="1"/>
  </cols>
  <sheetData>
    <row r="2" spans="2:6" ht="21">
      <c r="B2" s="309" t="s">
        <v>477</v>
      </c>
      <c r="C2" s="309"/>
      <c r="D2" s="309"/>
      <c r="E2" s="309"/>
      <c r="F2" s="309"/>
    </row>
    <row r="3" spans="2:6" ht="15" thickBot="1"/>
    <row r="4" spans="2:6" ht="28.8" thickTop="1" thickBot="1">
      <c r="B4" s="25" t="s">
        <v>59</v>
      </c>
      <c r="C4" s="26" t="s">
        <v>30</v>
      </c>
      <c r="D4" s="27" t="s">
        <v>332</v>
      </c>
      <c r="E4" s="27" t="s">
        <v>333</v>
      </c>
      <c r="F4" s="28" t="s">
        <v>334</v>
      </c>
    </row>
    <row r="5" spans="2:6" ht="21" thickTop="1">
      <c r="B5" s="29">
        <v>1</v>
      </c>
      <c r="C5" s="30" t="s">
        <v>335</v>
      </c>
      <c r="D5" s="31"/>
      <c r="E5" s="32"/>
      <c r="F5" s="33"/>
    </row>
    <row r="6" spans="2:6" ht="17.399999999999999">
      <c r="B6" s="34">
        <v>11</v>
      </c>
      <c r="C6" s="35" t="s">
        <v>336</v>
      </c>
      <c r="D6" s="36"/>
      <c r="E6" s="37"/>
      <c r="F6" s="38"/>
    </row>
    <row r="7" spans="2:6" ht="15.6">
      <c r="B7" s="39">
        <v>111</v>
      </c>
      <c r="C7" s="1" t="s">
        <v>337</v>
      </c>
      <c r="D7" s="36">
        <v>213185.18</v>
      </c>
      <c r="E7" s="37">
        <v>274281.43</v>
      </c>
      <c r="F7" s="38"/>
    </row>
    <row r="8" spans="2:6" ht="15.6">
      <c r="B8" s="39">
        <v>112</v>
      </c>
      <c r="C8" s="1" t="s">
        <v>338</v>
      </c>
      <c r="D8" s="36"/>
      <c r="E8" s="37"/>
      <c r="F8" s="38"/>
    </row>
    <row r="9" spans="2:6" ht="15.6">
      <c r="B9" s="39">
        <v>113</v>
      </c>
      <c r="C9" s="1" t="s">
        <v>339</v>
      </c>
      <c r="D9" s="36"/>
      <c r="E9" s="37"/>
      <c r="F9" s="38"/>
    </row>
    <row r="10" spans="2:6" ht="15.6">
      <c r="B10" s="39">
        <v>114</v>
      </c>
      <c r="C10" s="1" t="s">
        <v>340</v>
      </c>
      <c r="D10" s="36">
        <v>5685</v>
      </c>
      <c r="E10" s="37">
        <v>5685</v>
      </c>
      <c r="F10" s="38"/>
    </row>
    <row r="11" spans="2:6" ht="15.6">
      <c r="B11" s="39">
        <v>115</v>
      </c>
      <c r="C11" s="1" t="s">
        <v>341</v>
      </c>
      <c r="D11" s="36"/>
      <c r="E11" s="37"/>
      <c r="F11" s="38"/>
    </row>
    <row r="12" spans="2:6" ht="15.6">
      <c r="B12" s="39">
        <v>116</v>
      </c>
      <c r="C12" s="1" t="s">
        <v>342</v>
      </c>
      <c r="D12" s="36"/>
      <c r="E12" s="37"/>
      <c r="F12" s="38"/>
    </row>
    <row r="13" spans="2:6" ht="15.6">
      <c r="B13" s="39">
        <v>117</v>
      </c>
      <c r="C13" s="1" t="s">
        <v>343</v>
      </c>
      <c r="D13" s="36"/>
      <c r="E13" s="37"/>
      <c r="F13" s="38"/>
    </row>
    <row r="14" spans="2:6" ht="21" customHeight="1" thickBot="1">
      <c r="B14" s="39">
        <v>118</v>
      </c>
      <c r="C14" s="1" t="s">
        <v>344</v>
      </c>
      <c r="D14" s="36"/>
      <c r="E14" s="37"/>
      <c r="F14" s="38"/>
    </row>
    <row r="15" spans="2:6" ht="18" thickBot="1">
      <c r="B15" s="40"/>
      <c r="C15" s="41" t="s">
        <v>345</v>
      </c>
      <c r="D15" s="42">
        <f>SUM(D7:D14)</f>
        <v>218870.18</v>
      </c>
      <c r="E15" s="42">
        <f>SUM(E7:E14)</f>
        <v>279966.43</v>
      </c>
      <c r="F15" s="42"/>
    </row>
    <row r="16" spans="2:6" ht="21">
      <c r="B16" s="34">
        <v>12</v>
      </c>
      <c r="C16" s="43" t="s">
        <v>346</v>
      </c>
      <c r="D16" s="36"/>
      <c r="E16" s="37"/>
      <c r="F16" s="38"/>
    </row>
    <row r="17" spans="2:6" ht="15.6">
      <c r="B17" s="39">
        <v>121</v>
      </c>
      <c r="C17" s="1" t="s">
        <v>347</v>
      </c>
      <c r="D17" s="36">
        <v>8999</v>
      </c>
      <c r="E17" s="37">
        <v>8999</v>
      </c>
      <c r="F17" s="38"/>
    </row>
    <row r="18" spans="2:6" ht="15.6">
      <c r="B18" s="39">
        <v>122</v>
      </c>
      <c r="C18" s="1" t="s">
        <v>348</v>
      </c>
      <c r="D18" s="36">
        <v>3150</v>
      </c>
      <c r="E18" s="37">
        <v>3150</v>
      </c>
      <c r="F18" s="38"/>
    </row>
    <row r="19" spans="2:6" ht="15.6">
      <c r="B19" s="39">
        <v>123</v>
      </c>
      <c r="C19" s="1" t="s">
        <v>349</v>
      </c>
      <c r="D19" s="36"/>
      <c r="E19" s="37"/>
      <c r="F19" s="38"/>
    </row>
    <row r="20" spans="2:6" ht="22.5" customHeight="1">
      <c r="B20" s="39">
        <v>124</v>
      </c>
      <c r="C20" s="1" t="s">
        <v>350</v>
      </c>
      <c r="D20" s="36"/>
      <c r="E20" s="37"/>
      <c r="F20" s="38"/>
    </row>
    <row r="21" spans="2:6" ht="16.2" thickBot="1">
      <c r="B21" s="44">
        <v>125</v>
      </c>
      <c r="C21" s="45" t="s">
        <v>351</v>
      </c>
      <c r="D21" s="46"/>
      <c r="E21" s="47"/>
      <c r="F21" s="48"/>
    </row>
    <row r="22" spans="2:6" ht="18" thickBot="1">
      <c r="B22" s="40"/>
      <c r="C22" s="41" t="s">
        <v>352</v>
      </c>
      <c r="D22" s="42">
        <f>SUM(D17:D21)</f>
        <v>12149</v>
      </c>
      <c r="E22" s="42">
        <f>SUM(E17:E21)</f>
        <v>12149</v>
      </c>
      <c r="F22" s="42"/>
    </row>
    <row r="23" spans="2:6" ht="21">
      <c r="B23" s="49">
        <v>13</v>
      </c>
      <c r="C23" s="50" t="s">
        <v>353</v>
      </c>
      <c r="D23" s="31"/>
      <c r="E23" s="32"/>
      <c r="F23" s="33"/>
    </row>
    <row r="24" spans="2:6" ht="15.6">
      <c r="B24" s="39">
        <v>131</v>
      </c>
      <c r="C24" s="1" t="s">
        <v>354</v>
      </c>
      <c r="D24" s="36"/>
      <c r="E24" s="37"/>
      <c r="F24" s="38"/>
    </row>
    <row r="25" spans="2:6" ht="15.6">
      <c r="B25" s="39">
        <v>132</v>
      </c>
      <c r="C25" s="1" t="s">
        <v>355</v>
      </c>
      <c r="D25" s="36"/>
      <c r="E25" s="37"/>
      <c r="F25" s="38"/>
    </row>
    <row r="26" spans="2:6" ht="15.6">
      <c r="B26" s="39">
        <v>133</v>
      </c>
      <c r="C26" s="1" t="s">
        <v>356</v>
      </c>
      <c r="D26" s="36"/>
      <c r="E26" s="37"/>
      <c r="F26" s="38"/>
    </row>
    <row r="27" spans="2:6" ht="15.6">
      <c r="B27" s="39">
        <v>134</v>
      </c>
      <c r="C27" s="1" t="s">
        <v>357</v>
      </c>
      <c r="D27" s="36"/>
      <c r="E27" s="37"/>
      <c r="F27" s="38"/>
    </row>
    <row r="28" spans="2:6" ht="15.6">
      <c r="B28" s="39">
        <v>135</v>
      </c>
      <c r="C28" s="1" t="s">
        <v>358</v>
      </c>
      <c r="D28" s="36"/>
      <c r="E28" s="37"/>
      <c r="F28" s="38"/>
    </row>
    <row r="29" spans="2:6" ht="18.75" customHeight="1">
      <c r="B29" s="39">
        <v>136</v>
      </c>
      <c r="C29" s="1" t="s">
        <v>359</v>
      </c>
      <c r="D29" s="36"/>
      <c r="E29" s="37"/>
      <c r="F29" s="38"/>
    </row>
    <row r="30" spans="2:6" ht="16.2" thickBot="1">
      <c r="B30" s="51">
        <v>137</v>
      </c>
      <c r="C30" s="1" t="s">
        <v>351</v>
      </c>
      <c r="D30" s="52"/>
      <c r="E30" s="53"/>
      <c r="F30" s="54"/>
    </row>
    <row r="31" spans="2:6" ht="18" thickTop="1">
      <c r="B31" s="55"/>
      <c r="C31" s="56" t="s">
        <v>360</v>
      </c>
      <c r="D31" s="57">
        <f>SUM(D24:D30)</f>
        <v>0</v>
      </c>
      <c r="E31" s="57">
        <f>SUM(E24:E30)</f>
        <v>0</v>
      </c>
      <c r="F31" s="57"/>
    </row>
    <row r="32" spans="2:6" ht="15" thickBot="1">
      <c r="D32" s="58"/>
      <c r="E32" s="58"/>
      <c r="F32" s="58"/>
    </row>
    <row r="33" spans="2:6" ht="18.600000000000001" thickTop="1" thickBot="1">
      <c r="B33" s="310" t="s">
        <v>361</v>
      </c>
      <c r="C33" s="311"/>
      <c r="D33" s="59">
        <f>D15+D22+D31</f>
        <v>231019.18</v>
      </c>
      <c r="E33" s="59">
        <f>E15+E22+E31</f>
        <v>292115.43</v>
      </c>
      <c r="F33" s="60"/>
    </row>
    <row r="34" spans="2:6" ht="15" thickTop="1"/>
  </sheetData>
  <mergeCells count="2">
    <mergeCell ref="B2:F2"/>
    <mergeCell ref="B33:C33"/>
  </mergeCells>
  <pageMargins left="0.7" right="0.7" top="0.75" bottom="0.75" header="0.3" footer="0.3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view="pageBreakPreview" zoomScale="102" zoomScaleNormal="100" zoomScaleSheetLayoutView="102" workbookViewId="0">
      <selection activeCell="G6" sqref="G6"/>
    </sheetView>
  </sheetViews>
  <sheetFormatPr defaultRowHeight="14.4"/>
  <cols>
    <col min="2" max="2" width="7.44140625" customWidth="1"/>
    <col min="3" max="3" width="10.6640625" customWidth="1"/>
    <col min="4" max="4" width="36.88671875" customWidth="1"/>
    <col min="5" max="5" width="10.109375" customWidth="1"/>
    <col min="6" max="6" width="11.5546875" customWidth="1"/>
    <col min="7" max="7" width="27.109375" customWidth="1"/>
  </cols>
  <sheetData>
    <row r="2" spans="3:7" ht="21">
      <c r="C2" s="309" t="s">
        <v>482</v>
      </c>
      <c r="D2" s="309"/>
      <c r="E2" s="309"/>
      <c r="F2" s="309"/>
      <c r="G2" s="309"/>
    </row>
    <row r="3" spans="3:7" ht="15" thickBot="1"/>
    <row r="4" spans="3:7" ht="28.8" thickTop="1" thickBot="1">
      <c r="C4" s="25" t="s">
        <v>59</v>
      </c>
      <c r="D4" s="26" t="s">
        <v>30</v>
      </c>
      <c r="E4" s="27" t="s">
        <v>332</v>
      </c>
      <c r="F4" s="27" t="s">
        <v>333</v>
      </c>
      <c r="G4" s="28" t="s">
        <v>334</v>
      </c>
    </row>
    <row r="5" spans="3:7" ht="21" thickTop="1">
      <c r="C5" s="29">
        <v>2</v>
      </c>
      <c r="D5" s="30" t="s">
        <v>362</v>
      </c>
      <c r="E5" s="31"/>
      <c r="F5" s="32"/>
      <c r="G5" s="33"/>
    </row>
    <row r="6" spans="3:7" ht="21">
      <c r="C6" s="34">
        <v>21</v>
      </c>
      <c r="D6" s="43" t="s">
        <v>363</v>
      </c>
      <c r="E6" s="36"/>
      <c r="F6" s="37"/>
      <c r="G6" s="38"/>
    </row>
    <row r="7" spans="3:7" ht="15.6">
      <c r="C7" s="39">
        <v>211</v>
      </c>
      <c r="D7" s="1" t="s">
        <v>364</v>
      </c>
      <c r="E7" s="36"/>
      <c r="F7" s="37"/>
      <c r="G7" s="38"/>
    </row>
    <row r="8" spans="3:7" ht="15.6">
      <c r="C8" s="39">
        <v>212</v>
      </c>
      <c r="D8" s="1" t="s">
        <v>365</v>
      </c>
      <c r="E8" s="36"/>
      <c r="F8" s="37"/>
      <c r="G8" s="38"/>
    </row>
    <row r="9" spans="3:7" ht="15.6">
      <c r="C9" s="39">
        <v>213</v>
      </c>
      <c r="D9" s="1" t="s">
        <v>366</v>
      </c>
      <c r="E9" s="36">
        <v>112000</v>
      </c>
      <c r="F9" s="37">
        <v>212000</v>
      </c>
      <c r="G9" s="38"/>
    </row>
    <row r="10" spans="3:7" ht="15.6">
      <c r="C10" s="39">
        <v>214</v>
      </c>
      <c r="D10" s="1" t="s">
        <v>367</v>
      </c>
      <c r="E10" s="36"/>
      <c r="F10" s="37"/>
      <c r="G10" s="38"/>
    </row>
    <row r="11" spans="3:7" ht="15.6">
      <c r="C11" s="39">
        <v>215</v>
      </c>
      <c r="D11" s="1" t="s">
        <v>368</v>
      </c>
      <c r="E11" s="36"/>
      <c r="F11" s="37"/>
      <c r="G11" s="38"/>
    </row>
    <row r="12" spans="3:7" ht="16.2" thickBot="1">
      <c r="C12" s="39">
        <v>216</v>
      </c>
      <c r="D12" s="1" t="s">
        <v>369</v>
      </c>
      <c r="E12" s="36"/>
      <c r="F12" s="37"/>
      <c r="G12" s="38"/>
    </row>
    <row r="13" spans="3:7" ht="18" thickBot="1">
      <c r="C13" s="40"/>
      <c r="D13" s="41" t="s">
        <v>370</v>
      </c>
      <c r="E13" s="42">
        <f>SUM(E7:E12)</f>
        <v>112000</v>
      </c>
      <c r="F13" s="42">
        <f>SUM(F7:F12)</f>
        <v>212000</v>
      </c>
      <c r="G13" s="42"/>
    </row>
    <row r="14" spans="3:7" ht="21">
      <c r="C14" s="34">
        <v>22</v>
      </c>
      <c r="D14" s="43" t="s">
        <v>371</v>
      </c>
      <c r="E14" s="36"/>
      <c r="F14" s="37"/>
      <c r="G14" s="38"/>
    </row>
    <row r="15" spans="3:7" ht="15.6">
      <c r="C15" s="39">
        <v>221</v>
      </c>
      <c r="D15" s="1" t="s">
        <v>372</v>
      </c>
      <c r="E15" s="36"/>
      <c r="F15" s="37"/>
      <c r="G15" s="38"/>
    </row>
    <row r="16" spans="3:7" ht="15.6">
      <c r="C16" s="39">
        <v>222</v>
      </c>
      <c r="D16" s="1" t="s">
        <v>373</v>
      </c>
      <c r="E16" s="36"/>
      <c r="F16" s="37"/>
      <c r="G16" s="38"/>
    </row>
    <row r="17" spans="3:7" ht="15.6">
      <c r="C17" s="39">
        <v>223</v>
      </c>
      <c r="D17" s="1" t="s">
        <v>374</v>
      </c>
      <c r="E17" s="36"/>
      <c r="F17" s="37"/>
      <c r="G17" s="38"/>
    </row>
    <row r="18" spans="3:7" ht="15.6">
      <c r="C18" s="39">
        <v>224</v>
      </c>
      <c r="D18" s="1" t="s">
        <v>429</v>
      </c>
      <c r="E18" s="36"/>
      <c r="F18" s="37"/>
      <c r="G18" s="38" t="s">
        <v>430</v>
      </c>
    </row>
    <row r="19" spans="3:7" ht="15.6">
      <c r="C19" s="39">
        <v>225</v>
      </c>
      <c r="D19" s="45" t="s">
        <v>375</v>
      </c>
      <c r="E19" s="46">
        <v>1410</v>
      </c>
      <c r="F19" s="47">
        <v>1410</v>
      </c>
      <c r="G19" s="48" t="s">
        <v>430</v>
      </c>
    </row>
    <row r="20" spans="3:7" ht="15.6">
      <c r="C20" s="39">
        <v>226</v>
      </c>
      <c r="D20" s="45" t="s">
        <v>376</v>
      </c>
      <c r="E20" s="46">
        <v>893</v>
      </c>
      <c r="F20" s="47">
        <v>893</v>
      </c>
      <c r="G20" s="48" t="s">
        <v>430</v>
      </c>
    </row>
    <row r="21" spans="3:7" ht="15.6">
      <c r="C21" s="39">
        <v>227</v>
      </c>
      <c r="D21" s="45" t="s">
        <v>431</v>
      </c>
      <c r="E21" s="46"/>
      <c r="F21" s="47"/>
      <c r="G21" s="48" t="s">
        <v>430</v>
      </c>
    </row>
    <row r="22" spans="3:7" ht="16.2" thickBot="1">
      <c r="C22" s="39">
        <v>228</v>
      </c>
      <c r="D22" s="45"/>
      <c r="E22" s="46"/>
      <c r="F22" s="47"/>
      <c r="G22" s="48" t="s">
        <v>430</v>
      </c>
    </row>
    <row r="23" spans="3:7" ht="18" thickBot="1">
      <c r="C23" s="40"/>
      <c r="D23" s="41" t="s">
        <v>377</v>
      </c>
      <c r="E23" s="42">
        <f>SUM(E15:E22)</f>
        <v>2303</v>
      </c>
      <c r="F23" s="42">
        <f>SUM(F15:F22)</f>
        <v>2303</v>
      </c>
      <c r="G23" s="42"/>
    </row>
    <row r="24" spans="3:7" ht="21">
      <c r="C24" s="49">
        <v>23</v>
      </c>
      <c r="D24" s="50" t="s">
        <v>378</v>
      </c>
      <c r="E24" s="31"/>
      <c r="F24" s="32"/>
      <c r="G24" s="33"/>
    </row>
    <row r="25" spans="3:7" ht="21">
      <c r="C25" s="49">
        <v>231</v>
      </c>
      <c r="D25" s="50" t="s">
        <v>378</v>
      </c>
      <c r="E25" s="31"/>
      <c r="F25" s="32"/>
      <c r="G25" s="33"/>
    </row>
    <row r="26" spans="3:7" ht="15.6">
      <c r="C26" s="39">
        <v>23101</v>
      </c>
      <c r="D26" s="1" t="s">
        <v>432</v>
      </c>
      <c r="E26" s="36">
        <v>-930019.86</v>
      </c>
      <c r="F26" s="37">
        <v>-872423.61</v>
      </c>
      <c r="G26" s="38"/>
    </row>
    <row r="27" spans="3:7" ht="15.6">
      <c r="C27" s="39">
        <v>23102</v>
      </c>
      <c r="D27" s="1" t="s">
        <v>379</v>
      </c>
      <c r="E27" s="36">
        <v>1046736</v>
      </c>
      <c r="F27" s="37">
        <v>950236</v>
      </c>
      <c r="G27" s="38"/>
    </row>
    <row r="28" spans="3:7" ht="16.2" thickBot="1">
      <c r="C28" s="39">
        <v>23103</v>
      </c>
      <c r="D28" s="1" t="s">
        <v>380</v>
      </c>
      <c r="E28" s="36"/>
      <c r="F28" s="37"/>
      <c r="G28" s="38"/>
    </row>
    <row r="29" spans="3:7" ht="17.399999999999999">
      <c r="C29" s="55"/>
      <c r="D29" s="56" t="s">
        <v>381</v>
      </c>
      <c r="E29" s="57">
        <f>SUM(E26:E28)</f>
        <v>116716.14000000001</v>
      </c>
      <c r="F29" s="57">
        <f>SUM(F26:F28)</f>
        <v>77812.390000000014</v>
      </c>
      <c r="G29" s="57"/>
    </row>
    <row r="30" spans="3:7" ht="15" thickBot="1">
      <c r="E30" s="58"/>
      <c r="F30" s="58"/>
      <c r="G30" s="58"/>
    </row>
    <row r="31" spans="3:7" ht="18.600000000000001" thickTop="1" thickBot="1">
      <c r="C31" s="310" t="s">
        <v>382</v>
      </c>
      <c r="D31" s="311"/>
      <c r="E31" s="59">
        <f>E13+E23+E29</f>
        <v>231019.14</v>
      </c>
      <c r="F31" s="59">
        <f>F13+F23+F29</f>
        <v>292115.39</v>
      </c>
      <c r="G31" s="60"/>
    </row>
    <row r="32" spans="3:7" ht="15" thickTop="1"/>
  </sheetData>
  <mergeCells count="2">
    <mergeCell ref="C2:G2"/>
    <mergeCell ref="C31:D31"/>
  </mergeCells>
  <pageMargins left="0.7" right="0.7" top="0.75" bottom="0.75" header="0.3" footer="0.3"/>
  <pageSetup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rightToLeft="1" view="pageBreakPreview" zoomScale="60" zoomScaleNormal="100" workbookViewId="0">
      <selection activeCell="B4" sqref="B4"/>
    </sheetView>
  </sheetViews>
  <sheetFormatPr defaultRowHeight="14.4"/>
  <cols>
    <col min="2" max="2" width="30.33203125" customWidth="1"/>
    <col min="3" max="3" width="22.109375" customWidth="1"/>
    <col min="4" max="4" width="32.44140625" customWidth="1"/>
  </cols>
  <sheetData>
    <row r="1" spans="1:4">
      <c r="C1" s="61"/>
    </row>
    <row r="2" spans="1:4">
      <c r="C2" s="61"/>
    </row>
    <row r="3" spans="1:4" ht="23.4">
      <c r="B3" s="312" t="s">
        <v>479</v>
      </c>
      <c r="C3" s="312"/>
      <c r="D3" s="312"/>
    </row>
    <row r="4" spans="1:4" ht="15" thickBot="1">
      <c r="C4" s="61"/>
    </row>
    <row r="5" spans="1:4" ht="24.6" thickTop="1" thickBot="1">
      <c r="B5" s="62" t="s">
        <v>0</v>
      </c>
      <c r="C5" s="63" t="s">
        <v>61</v>
      </c>
      <c r="D5" s="64" t="s">
        <v>334</v>
      </c>
    </row>
    <row r="6" spans="1:4" ht="42.9" customHeight="1" thickTop="1">
      <c r="A6" s="65"/>
      <c r="B6" s="66" t="s">
        <v>383</v>
      </c>
      <c r="C6" s="67"/>
      <c r="D6" s="68"/>
    </row>
    <row r="7" spans="1:4" ht="42.9" customHeight="1">
      <c r="A7" s="65"/>
      <c r="B7" s="66" t="s">
        <v>384</v>
      </c>
      <c r="C7" s="67">
        <v>0</v>
      </c>
      <c r="D7" s="69"/>
    </row>
    <row r="8" spans="1:4" ht="23.25" customHeight="1">
      <c r="A8" s="65"/>
      <c r="B8" s="70" t="s">
        <v>385</v>
      </c>
      <c r="C8" s="71">
        <f>SUM(C6:C7)</f>
        <v>0</v>
      </c>
      <c r="D8" s="72"/>
    </row>
    <row r="9" spans="1:4" ht="42.9" customHeight="1">
      <c r="B9" s="73" t="s">
        <v>386</v>
      </c>
      <c r="C9" s="74"/>
      <c r="D9" s="75"/>
    </row>
    <row r="10" spans="1:4" ht="42.9" customHeight="1">
      <c r="B10" s="76" t="s">
        <v>387</v>
      </c>
      <c r="C10" s="77"/>
      <c r="D10" s="75"/>
    </row>
    <row r="11" spans="1:4" ht="42.9" customHeight="1">
      <c r="B11" s="76" t="s">
        <v>387</v>
      </c>
      <c r="C11" s="77"/>
      <c r="D11" s="75"/>
    </row>
    <row r="12" spans="1:4" ht="42.9" customHeight="1">
      <c r="B12" s="76" t="s">
        <v>387</v>
      </c>
      <c r="C12" s="77"/>
      <c r="D12" s="75"/>
    </row>
    <row r="13" spans="1:4" ht="42.9" customHeight="1">
      <c r="B13" s="76" t="s">
        <v>387</v>
      </c>
      <c r="C13" s="77"/>
      <c r="D13" s="75"/>
    </row>
    <row r="14" spans="1:4" ht="42.9" customHeight="1">
      <c r="B14" s="76" t="s">
        <v>387</v>
      </c>
      <c r="C14" s="77"/>
      <c r="D14" s="75"/>
    </row>
    <row r="15" spans="1:4" ht="42.9" customHeight="1">
      <c r="B15" s="76" t="s">
        <v>387</v>
      </c>
      <c r="C15" s="77"/>
      <c r="D15" s="75"/>
    </row>
    <row r="16" spans="1:4" ht="42.9" customHeight="1">
      <c r="B16" s="76" t="s">
        <v>387</v>
      </c>
      <c r="C16" s="77"/>
      <c r="D16" s="75"/>
    </row>
    <row r="17" spans="2:4" ht="18">
      <c r="B17" s="78" t="s">
        <v>388</v>
      </c>
      <c r="C17" s="79">
        <f>SUM(C10:C16)</f>
        <v>0</v>
      </c>
      <c r="D17" s="80"/>
    </row>
    <row r="18" spans="2:4">
      <c r="B18" s="81"/>
      <c r="C18" s="74"/>
      <c r="D18" s="75"/>
    </row>
    <row r="19" spans="2:4" ht="18.600000000000001" thickBot="1">
      <c r="B19" s="82" t="s">
        <v>389</v>
      </c>
      <c r="C19" s="83">
        <f>C8-C17</f>
        <v>0</v>
      </c>
      <c r="D19" s="84"/>
    </row>
    <row r="20" spans="2:4" ht="15" thickTop="1"/>
  </sheetData>
  <mergeCells count="1">
    <mergeCell ref="B3:D3"/>
  </mergeCells>
  <pageMargins left="0.7" right="0.7" top="0.75" bottom="0.7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3"/>
  <sheetViews>
    <sheetView rightToLeft="1" view="pageBreakPreview" zoomScale="90" zoomScaleNormal="100" zoomScaleSheetLayoutView="90" workbookViewId="0">
      <selection activeCell="J8" sqref="J8"/>
    </sheetView>
  </sheetViews>
  <sheetFormatPr defaultRowHeight="14.4"/>
  <cols>
    <col min="2" max="2" width="10.33203125" customWidth="1"/>
    <col min="3" max="3" width="39.6640625" bestFit="1" customWidth="1"/>
    <col min="4" max="4" width="12.44140625" customWidth="1"/>
    <col min="5" max="5" width="2.6640625" customWidth="1"/>
    <col min="6" max="6" width="11" customWidth="1"/>
    <col min="7" max="7" width="34.33203125" customWidth="1"/>
    <col min="8" max="8" width="13.44140625" customWidth="1"/>
    <col min="9" max="9" width="1.44140625" customWidth="1"/>
    <col min="10" max="10" width="13.5546875" style="61" customWidth="1"/>
    <col min="11" max="11" width="1.44140625" customWidth="1"/>
    <col min="12" max="12" width="13.5546875" style="61" customWidth="1"/>
    <col min="13" max="13" width="1.44140625" customWidth="1"/>
    <col min="14" max="14" width="13.5546875" style="61" customWidth="1"/>
    <col min="15" max="15" width="1.44140625" customWidth="1"/>
    <col min="16" max="16" width="13.5546875" style="61" customWidth="1"/>
    <col min="260" max="260" width="10" bestFit="1" customWidth="1"/>
    <col min="261" max="261" width="8.6640625" bestFit="1" customWidth="1"/>
    <col min="262" max="262" width="39.6640625" bestFit="1" customWidth="1"/>
    <col min="263" max="263" width="0.6640625" customWidth="1"/>
    <col min="264" max="264" width="10" bestFit="1" customWidth="1"/>
    <col min="265" max="265" width="8.6640625" bestFit="1" customWidth="1"/>
    <col min="266" max="266" width="31.44140625" bestFit="1" customWidth="1"/>
    <col min="267" max="267" width="1.44140625" customWidth="1"/>
    <col min="268" max="268" width="13.5546875" customWidth="1"/>
    <col min="516" max="516" width="10" bestFit="1" customWidth="1"/>
    <col min="517" max="517" width="8.6640625" bestFit="1" customWidth="1"/>
    <col min="518" max="518" width="39.6640625" bestFit="1" customWidth="1"/>
    <col min="519" max="519" width="0.6640625" customWidth="1"/>
    <col min="520" max="520" width="10" bestFit="1" customWidth="1"/>
    <col min="521" max="521" width="8.6640625" bestFit="1" customWidth="1"/>
    <col min="522" max="522" width="31.44140625" bestFit="1" customWidth="1"/>
    <col min="523" max="523" width="1.44140625" customWidth="1"/>
    <col min="524" max="524" width="13.5546875" customWidth="1"/>
    <col min="772" max="772" width="10" bestFit="1" customWidth="1"/>
    <col min="773" max="773" width="8.6640625" bestFit="1" customWidth="1"/>
    <col min="774" max="774" width="39.6640625" bestFit="1" customWidth="1"/>
    <col min="775" max="775" width="0.6640625" customWidth="1"/>
    <col min="776" max="776" width="10" bestFit="1" customWidth="1"/>
    <col min="777" max="777" width="8.6640625" bestFit="1" customWidth="1"/>
    <col min="778" max="778" width="31.44140625" bestFit="1" customWidth="1"/>
    <col min="779" max="779" width="1.44140625" customWidth="1"/>
    <col min="780" max="780" width="13.5546875" customWidth="1"/>
    <col min="1028" max="1028" width="10" bestFit="1" customWidth="1"/>
    <col min="1029" max="1029" width="8.6640625" bestFit="1" customWidth="1"/>
    <col min="1030" max="1030" width="39.6640625" bestFit="1" customWidth="1"/>
    <col min="1031" max="1031" width="0.6640625" customWidth="1"/>
    <col min="1032" max="1032" width="10" bestFit="1" customWidth="1"/>
    <col min="1033" max="1033" width="8.6640625" bestFit="1" customWidth="1"/>
    <col min="1034" max="1034" width="31.44140625" bestFit="1" customWidth="1"/>
    <col min="1035" max="1035" width="1.44140625" customWidth="1"/>
    <col min="1036" max="1036" width="13.5546875" customWidth="1"/>
    <col min="1284" max="1284" width="10" bestFit="1" customWidth="1"/>
    <col min="1285" max="1285" width="8.6640625" bestFit="1" customWidth="1"/>
    <col min="1286" max="1286" width="39.6640625" bestFit="1" customWidth="1"/>
    <col min="1287" max="1287" width="0.6640625" customWidth="1"/>
    <col min="1288" max="1288" width="10" bestFit="1" customWidth="1"/>
    <col min="1289" max="1289" width="8.6640625" bestFit="1" customWidth="1"/>
    <col min="1290" max="1290" width="31.44140625" bestFit="1" customWidth="1"/>
    <col min="1291" max="1291" width="1.44140625" customWidth="1"/>
    <col min="1292" max="1292" width="13.5546875" customWidth="1"/>
    <col min="1540" max="1540" width="10" bestFit="1" customWidth="1"/>
    <col min="1541" max="1541" width="8.6640625" bestFit="1" customWidth="1"/>
    <col min="1542" max="1542" width="39.6640625" bestFit="1" customWidth="1"/>
    <col min="1543" max="1543" width="0.6640625" customWidth="1"/>
    <col min="1544" max="1544" width="10" bestFit="1" customWidth="1"/>
    <col min="1545" max="1545" width="8.6640625" bestFit="1" customWidth="1"/>
    <col min="1546" max="1546" width="31.44140625" bestFit="1" customWidth="1"/>
    <col min="1547" max="1547" width="1.44140625" customWidth="1"/>
    <col min="1548" max="1548" width="13.5546875" customWidth="1"/>
    <col min="1796" max="1796" width="10" bestFit="1" customWidth="1"/>
    <col min="1797" max="1797" width="8.6640625" bestFit="1" customWidth="1"/>
    <col min="1798" max="1798" width="39.6640625" bestFit="1" customWidth="1"/>
    <col min="1799" max="1799" width="0.6640625" customWidth="1"/>
    <col min="1800" max="1800" width="10" bestFit="1" customWidth="1"/>
    <col min="1801" max="1801" width="8.6640625" bestFit="1" customWidth="1"/>
    <col min="1802" max="1802" width="31.44140625" bestFit="1" customWidth="1"/>
    <col min="1803" max="1803" width="1.44140625" customWidth="1"/>
    <col min="1804" max="1804" width="13.5546875" customWidth="1"/>
    <col min="2052" max="2052" width="10" bestFit="1" customWidth="1"/>
    <col min="2053" max="2053" width="8.6640625" bestFit="1" customWidth="1"/>
    <col min="2054" max="2054" width="39.6640625" bestFit="1" customWidth="1"/>
    <col min="2055" max="2055" width="0.6640625" customWidth="1"/>
    <col min="2056" max="2056" width="10" bestFit="1" customWidth="1"/>
    <col min="2057" max="2057" width="8.6640625" bestFit="1" customWidth="1"/>
    <col min="2058" max="2058" width="31.44140625" bestFit="1" customWidth="1"/>
    <col min="2059" max="2059" width="1.44140625" customWidth="1"/>
    <col min="2060" max="2060" width="13.5546875" customWidth="1"/>
    <col min="2308" max="2308" width="10" bestFit="1" customWidth="1"/>
    <col min="2309" max="2309" width="8.6640625" bestFit="1" customWidth="1"/>
    <col min="2310" max="2310" width="39.6640625" bestFit="1" customWidth="1"/>
    <col min="2311" max="2311" width="0.6640625" customWidth="1"/>
    <col min="2312" max="2312" width="10" bestFit="1" customWidth="1"/>
    <col min="2313" max="2313" width="8.6640625" bestFit="1" customWidth="1"/>
    <col min="2314" max="2314" width="31.44140625" bestFit="1" customWidth="1"/>
    <col min="2315" max="2315" width="1.44140625" customWidth="1"/>
    <col min="2316" max="2316" width="13.5546875" customWidth="1"/>
    <col min="2564" max="2564" width="10" bestFit="1" customWidth="1"/>
    <col min="2565" max="2565" width="8.6640625" bestFit="1" customWidth="1"/>
    <col min="2566" max="2566" width="39.6640625" bestFit="1" customWidth="1"/>
    <col min="2567" max="2567" width="0.6640625" customWidth="1"/>
    <col min="2568" max="2568" width="10" bestFit="1" customWidth="1"/>
    <col min="2569" max="2569" width="8.6640625" bestFit="1" customWidth="1"/>
    <col min="2570" max="2570" width="31.44140625" bestFit="1" customWidth="1"/>
    <col min="2571" max="2571" width="1.44140625" customWidth="1"/>
    <col min="2572" max="2572" width="13.5546875" customWidth="1"/>
    <col min="2820" max="2820" width="10" bestFit="1" customWidth="1"/>
    <col min="2821" max="2821" width="8.6640625" bestFit="1" customWidth="1"/>
    <col min="2822" max="2822" width="39.6640625" bestFit="1" customWidth="1"/>
    <col min="2823" max="2823" width="0.6640625" customWidth="1"/>
    <col min="2824" max="2824" width="10" bestFit="1" customWidth="1"/>
    <col min="2825" max="2825" width="8.6640625" bestFit="1" customWidth="1"/>
    <col min="2826" max="2826" width="31.44140625" bestFit="1" customWidth="1"/>
    <col min="2827" max="2827" width="1.44140625" customWidth="1"/>
    <col min="2828" max="2828" width="13.5546875" customWidth="1"/>
    <col min="3076" max="3076" width="10" bestFit="1" customWidth="1"/>
    <col min="3077" max="3077" width="8.6640625" bestFit="1" customWidth="1"/>
    <col min="3078" max="3078" width="39.6640625" bestFit="1" customWidth="1"/>
    <col min="3079" max="3079" width="0.6640625" customWidth="1"/>
    <col min="3080" max="3080" width="10" bestFit="1" customWidth="1"/>
    <col min="3081" max="3081" width="8.6640625" bestFit="1" customWidth="1"/>
    <col min="3082" max="3082" width="31.44140625" bestFit="1" customWidth="1"/>
    <col min="3083" max="3083" width="1.44140625" customWidth="1"/>
    <col min="3084" max="3084" width="13.5546875" customWidth="1"/>
    <col min="3332" max="3332" width="10" bestFit="1" customWidth="1"/>
    <col min="3333" max="3333" width="8.6640625" bestFit="1" customWidth="1"/>
    <col min="3334" max="3334" width="39.6640625" bestFit="1" customWidth="1"/>
    <col min="3335" max="3335" width="0.6640625" customWidth="1"/>
    <col min="3336" max="3336" width="10" bestFit="1" customWidth="1"/>
    <col min="3337" max="3337" width="8.6640625" bestFit="1" customWidth="1"/>
    <col min="3338" max="3338" width="31.44140625" bestFit="1" customWidth="1"/>
    <col min="3339" max="3339" width="1.44140625" customWidth="1"/>
    <col min="3340" max="3340" width="13.5546875" customWidth="1"/>
    <col min="3588" max="3588" width="10" bestFit="1" customWidth="1"/>
    <col min="3589" max="3589" width="8.6640625" bestFit="1" customWidth="1"/>
    <col min="3590" max="3590" width="39.6640625" bestFit="1" customWidth="1"/>
    <col min="3591" max="3591" width="0.6640625" customWidth="1"/>
    <col min="3592" max="3592" width="10" bestFit="1" customWidth="1"/>
    <col min="3593" max="3593" width="8.6640625" bestFit="1" customWidth="1"/>
    <col min="3594" max="3594" width="31.44140625" bestFit="1" customWidth="1"/>
    <col min="3595" max="3595" width="1.44140625" customWidth="1"/>
    <col min="3596" max="3596" width="13.5546875" customWidth="1"/>
    <col min="3844" max="3844" width="10" bestFit="1" customWidth="1"/>
    <col min="3845" max="3845" width="8.6640625" bestFit="1" customWidth="1"/>
    <col min="3846" max="3846" width="39.6640625" bestFit="1" customWidth="1"/>
    <col min="3847" max="3847" width="0.6640625" customWidth="1"/>
    <col min="3848" max="3848" width="10" bestFit="1" customWidth="1"/>
    <col min="3849" max="3849" width="8.6640625" bestFit="1" customWidth="1"/>
    <col min="3850" max="3850" width="31.44140625" bestFit="1" customWidth="1"/>
    <col min="3851" max="3851" width="1.44140625" customWidth="1"/>
    <col min="3852" max="3852" width="13.5546875" customWidth="1"/>
    <col min="4100" max="4100" width="10" bestFit="1" customWidth="1"/>
    <col min="4101" max="4101" width="8.6640625" bestFit="1" customWidth="1"/>
    <col min="4102" max="4102" width="39.6640625" bestFit="1" customWidth="1"/>
    <col min="4103" max="4103" width="0.6640625" customWidth="1"/>
    <col min="4104" max="4104" width="10" bestFit="1" customWidth="1"/>
    <col min="4105" max="4105" width="8.6640625" bestFit="1" customWidth="1"/>
    <col min="4106" max="4106" width="31.44140625" bestFit="1" customWidth="1"/>
    <col min="4107" max="4107" width="1.44140625" customWidth="1"/>
    <col min="4108" max="4108" width="13.5546875" customWidth="1"/>
    <col min="4356" max="4356" width="10" bestFit="1" customWidth="1"/>
    <col min="4357" max="4357" width="8.6640625" bestFit="1" customWidth="1"/>
    <col min="4358" max="4358" width="39.6640625" bestFit="1" customWidth="1"/>
    <col min="4359" max="4359" width="0.6640625" customWidth="1"/>
    <col min="4360" max="4360" width="10" bestFit="1" customWidth="1"/>
    <col min="4361" max="4361" width="8.6640625" bestFit="1" customWidth="1"/>
    <col min="4362" max="4362" width="31.44140625" bestFit="1" customWidth="1"/>
    <col min="4363" max="4363" width="1.44140625" customWidth="1"/>
    <col min="4364" max="4364" width="13.5546875" customWidth="1"/>
    <col min="4612" max="4612" width="10" bestFit="1" customWidth="1"/>
    <col min="4613" max="4613" width="8.6640625" bestFit="1" customWidth="1"/>
    <col min="4614" max="4614" width="39.6640625" bestFit="1" customWidth="1"/>
    <col min="4615" max="4615" width="0.6640625" customWidth="1"/>
    <col min="4616" max="4616" width="10" bestFit="1" customWidth="1"/>
    <col min="4617" max="4617" width="8.6640625" bestFit="1" customWidth="1"/>
    <col min="4618" max="4618" width="31.44140625" bestFit="1" customWidth="1"/>
    <col min="4619" max="4619" width="1.44140625" customWidth="1"/>
    <col min="4620" max="4620" width="13.5546875" customWidth="1"/>
    <col min="4868" max="4868" width="10" bestFit="1" customWidth="1"/>
    <col min="4869" max="4869" width="8.6640625" bestFit="1" customWidth="1"/>
    <col min="4870" max="4870" width="39.6640625" bestFit="1" customWidth="1"/>
    <col min="4871" max="4871" width="0.6640625" customWidth="1"/>
    <col min="4872" max="4872" width="10" bestFit="1" customWidth="1"/>
    <col min="4873" max="4873" width="8.6640625" bestFit="1" customWidth="1"/>
    <col min="4874" max="4874" width="31.44140625" bestFit="1" customWidth="1"/>
    <col min="4875" max="4875" width="1.44140625" customWidth="1"/>
    <col min="4876" max="4876" width="13.5546875" customWidth="1"/>
    <col min="5124" max="5124" width="10" bestFit="1" customWidth="1"/>
    <col min="5125" max="5125" width="8.6640625" bestFit="1" customWidth="1"/>
    <col min="5126" max="5126" width="39.6640625" bestFit="1" customWidth="1"/>
    <col min="5127" max="5127" width="0.6640625" customWidth="1"/>
    <col min="5128" max="5128" width="10" bestFit="1" customWidth="1"/>
    <col min="5129" max="5129" width="8.6640625" bestFit="1" customWidth="1"/>
    <col min="5130" max="5130" width="31.44140625" bestFit="1" customWidth="1"/>
    <col min="5131" max="5131" width="1.44140625" customWidth="1"/>
    <col min="5132" max="5132" width="13.5546875" customWidth="1"/>
    <col min="5380" max="5380" width="10" bestFit="1" customWidth="1"/>
    <col min="5381" max="5381" width="8.6640625" bestFit="1" customWidth="1"/>
    <col min="5382" max="5382" width="39.6640625" bestFit="1" customWidth="1"/>
    <col min="5383" max="5383" width="0.6640625" customWidth="1"/>
    <col min="5384" max="5384" width="10" bestFit="1" customWidth="1"/>
    <col min="5385" max="5385" width="8.6640625" bestFit="1" customWidth="1"/>
    <col min="5386" max="5386" width="31.44140625" bestFit="1" customWidth="1"/>
    <col min="5387" max="5387" width="1.44140625" customWidth="1"/>
    <col min="5388" max="5388" width="13.5546875" customWidth="1"/>
    <col min="5636" max="5636" width="10" bestFit="1" customWidth="1"/>
    <col min="5637" max="5637" width="8.6640625" bestFit="1" customWidth="1"/>
    <col min="5638" max="5638" width="39.6640625" bestFit="1" customWidth="1"/>
    <col min="5639" max="5639" width="0.6640625" customWidth="1"/>
    <col min="5640" max="5640" width="10" bestFit="1" customWidth="1"/>
    <col min="5641" max="5641" width="8.6640625" bestFit="1" customWidth="1"/>
    <col min="5642" max="5642" width="31.44140625" bestFit="1" customWidth="1"/>
    <col min="5643" max="5643" width="1.44140625" customWidth="1"/>
    <col min="5644" max="5644" width="13.5546875" customWidth="1"/>
    <col min="5892" max="5892" width="10" bestFit="1" customWidth="1"/>
    <col min="5893" max="5893" width="8.6640625" bestFit="1" customWidth="1"/>
    <col min="5894" max="5894" width="39.6640625" bestFit="1" customWidth="1"/>
    <col min="5895" max="5895" width="0.6640625" customWidth="1"/>
    <col min="5896" max="5896" width="10" bestFit="1" customWidth="1"/>
    <col min="5897" max="5897" width="8.6640625" bestFit="1" customWidth="1"/>
    <col min="5898" max="5898" width="31.44140625" bestFit="1" customWidth="1"/>
    <col min="5899" max="5899" width="1.44140625" customWidth="1"/>
    <col min="5900" max="5900" width="13.5546875" customWidth="1"/>
    <col min="6148" max="6148" width="10" bestFit="1" customWidth="1"/>
    <col min="6149" max="6149" width="8.6640625" bestFit="1" customWidth="1"/>
    <col min="6150" max="6150" width="39.6640625" bestFit="1" customWidth="1"/>
    <col min="6151" max="6151" width="0.6640625" customWidth="1"/>
    <col min="6152" max="6152" width="10" bestFit="1" customWidth="1"/>
    <col min="6153" max="6153" width="8.6640625" bestFit="1" customWidth="1"/>
    <col min="6154" max="6154" width="31.44140625" bestFit="1" customWidth="1"/>
    <col min="6155" max="6155" width="1.44140625" customWidth="1"/>
    <col min="6156" max="6156" width="13.5546875" customWidth="1"/>
    <col min="6404" max="6404" width="10" bestFit="1" customWidth="1"/>
    <col min="6405" max="6405" width="8.6640625" bestFit="1" customWidth="1"/>
    <col min="6406" max="6406" width="39.6640625" bestFit="1" customWidth="1"/>
    <col min="6407" max="6407" width="0.6640625" customWidth="1"/>
    <col min="6408" max="6408" width="10" bestFit="1" customWidth="1"/>
    <col min="6409" max="6409" width="8.6640625" bestFit="1" customWidth="1"/>
    <col min="6410" max="6410" width="31.44140625" bestFit="1" customWidth="1"/>
    <col min="6411" max="6411" width="1.44140625" customWidth="1"/>
    <col min="6412" max="6412" width="13.5546875" customWidth="1"/>
    <col min="6660" max="6660" width="10" bestFit="1" customWidth="1"/>
    <col min="6661" max="6661" width="8.6640625" bestFit="1" customWidth="1"/>
    <col min="6662" max="6662" width="39.6640625" bestFit="1" customWidth="1"/>
    <col min="6663" max="6663" width="0.6640625" customWidth="1"/>
    <col min="6664" max="6664" width="10" bestFit="1" customWidth="1"/>
    <col min="6665" max="6665" width="8.6640625" bestFit="1" customWidth="1"/>
    <col min="6666" max="6666" width="31.44140625" bestFit="1" customWidth="1"/>
    <col min="6667" max="6667" width="1.44140625" customWidth="1"/>
    <col min="6668" max="6668" width="13.5546875" customWidth="1"/>
    <col min="6916" max="6916" width="10" bestFit="1" customWidth="1"/>
    <col min="6917" max="6917" width="8.6640625" bestFit="1" customWidth="1"/>
    <col min="6918" max="6918" width="39.6640625" bestFit="1" customWidth="1"/>
    <col min="6919" max="6919" width="0.6640625" customWidth="1"/>
    <col min="6920" max="6920" width="10" bestFit="1" customWidth="1"/>
    <col min="6921" max="6921" width="8.6640625" bestFit="1" customWidth="1"/>
    <col min="6922" max="6922" width="31.44140625" bestFit="1" customWidth="1"/>
    <col min="6923" max="6923" width="1.44140625" customWidth="1"/>
    <col min="6924" max="6924" width="13.5546875" customWidth="1"/>
    <col min="7172" max="7172" width="10" bestFit="1" customWidth="1"/>
    <col min="7173" max="7173" width="8.6640625" bestFit="1" customWidth="1"/>
    <col min="7174" max="7174" width="39.6640625" bestFit="1" customWidth="1"/>
    <col min="7175" max="7175" width="0.6640625" customWidth="1"/>
    <col min="7176" max="7176" width="10" bestFit="1" customWidth="1"/>
    <col min="7177" max="7177" width="8.6640625" bestFit="1" customWidth="1"/>
    <col min="7178" max="7178" width="31.44140625" bestFit="1" customWidth="1"/>
    <col min="7179" max="7179" width="1.44140625" customWidth="1"/>
    <col min="7180" max="7180" width="13.5546875" customWidth="1"/>
    <col min="7428" max="7428" width="10" bestFit="1" customWidth="1"/>
    <col min="7429" max="7429" width="8.6640625" bestFit="1" customWidth="1"/>
    <col min="7430" max="7430" width="39.6640625" bestFit="1" customWidth="1"/>
    <col min="7431" max="7431" width="0.6640625" customWidth="1"/>
    <col min="7432" max="7432" width="10" bestFit="1" customWidth="1"/>
    <col min="7433" max="7433" width="8.6640625" bestFit="1" customWidth="1"/>
    <col min="7434" max="7434" width="31.44140625" bestFit="1" customWidth="1"/>
    <col min="7435" max="7435" width="1.44140625" customWidth="1"/>
    <col min="7436" max="7436" width="13.5546875" customWidth="1"/>
    <col min="7684" max="7684" width="10" bestFit="1" customWidth="1"/>
    <col min="7685" max="7685" width="8.6640625" bestFit="1" customWidth="1"/>
    <col min="7686" max="7686" width="39.6640625" bestFit="1" customWidth="1"/>
    <col min="7687" max="7687" width="0.6640625" customWidth="1"/>
    <col min="7688" max="7688" width="10" bestFit="1" customWidth="1"/>
    <col min="7689" max="7689" width="8.6640625" bestFit="1" customWidth="1"/>
    <col min="7690" max="7690" width="31.44140625" bestFit="1" customWidth="1"/>
    <col min="7691" max="7691" width="1.44140625" customWidth="1"/>
    <col min="7692" max="7692" width="13.5546875" customWidth="1"/>
    <col min="7940" max="7940" width="10" bestFit="1" customWidth="1"/>
    <col min="7941" max="7941" width="8.6640625" bestFit="1" customWidth="1"/>
    <col min="7942" max="7942" width="39.6640625" bestFit="1" customWidth="1"/>
    <col min="7943" max="7943" width="0.6640625" customWidth="1"/>
    <col min="7944" max="7944" width="10" bestFit="1" customWidth="1"/>
    <col min="7945" max="7945" width="8.6640625" bestFit="1" customWidth="1"/>
    <col min="7946" max="7946" width="31.44140625" bestFit="1" customWidth="1"/>
    <col min="7947" max="7947" width="1.44140625" customWidth="1"/>
    <col min="7948" max="7948" width="13.5546875" customWidth="1"/>
    <col min="8196" max="8196" width="10" bestFit="1" customWidth="1"/>
    <col min="8197" max="8197" width="8.6640625" bestFit="1" customWidth="1"/>
    <col min="8198" max="8198" width="39.6640625" bestFit="1" customWidth="1"/>
    <col min="8199" max="8199" width="0.6640625" customWidth="1"/>
    <col min="8200" max="8200" width="10" bestFit="1" customWidth="1"/>
    <col min="8201" max="8201" width="8.6640625" bestFit="1" customWidth="1"/>
    <col min="8202" max="8202" width="31.44140625" bestFit="1" customWidth="1"/>
    <col min="8203" max="8203" width="1.44140625" customWidth="1"/>
    <col min="8204" max="8204" width="13.5546875" customWidth="1"/>
    <col min="8452" max="8452" width="10" bestFit="1" customWidth="1"/>
    <col min="8453" max="8453" width="8.6640625" bestFit="1" customWidth="1"/>
    <col min="8454" max="8454" width="39.6640625" bestFit="1" customWidth="1"/>
    <col min="8455" max="8455" width="0.6640625" customWidth="1"/>
    <col min="8456" max="8456" width="10" bestFit="1" customWidth="1"/>
    <col min="8457" max="8457" width="8.6640625" bestFit="1" customWidth="1"/>
    <col min="8458" max="8458" width="31.44140625" bestFit="1" customWidth="1"/>
    <col min="8459" max="8459" width="1.44140625" customWidth="1"/>
    <col min="8460" max="8460" width="13.5546875" customWidth="1"/>
    <col min="8708" max="8708" width="10" bestFit="1" customWidth="1"/>
    <col min="8709" max="8709" width="8.6640625" bestFit="1" customWidth="1"/>
    <col min="8710" max="8710" width="39.6640625" bestFit="1" customWidth="1"/>
    <col min="8711" max="8711" width="0.6640625" customWidth="1"/>
    <col min="8712" max="8712" width="10" bestFit="1" customWidth="1"/>
    <col min="8713" max="8713" width="8.6640625" bestFit="1" customWidth="1"/>
    <col min="8714" max="8714" width="31.44140625" bestFit="1" customWidth="1"/>
    <col min="8715" max="8715" width="1.44140625" customWidth="1"/>
    <col min="8716" max="8716" width="13.5546875" customWidth="1"/>
    <col min="8964" max="8964" width="10" bestFit="1" customWidth="1"/>
    <col min="8965" max="8965" width="8.6640625" bestFit="1" customWidth="1"/>
    <col min="8966" max="8966" width="39.6640625" bestFit="1" customWidth="1"/>
    <col min="8967" max="8967" width="0.6640625" customWidth="1"/>
    <col min="8968" max="8968" width="10" bestFit="1" customWidth="1"/>
    <col min="8969" max="8969" width="8.6640625" bestFit="1" customWidth="1"/>
    <col min="8970" max="8970" width="31.44140625" bestFit="1" customWidth="1"/>
    <col min="8971" max="8971" width="1.44140625" customWidth="1"/>
    <col min="8972" max="8972" width="13.5546875" customWidth="1"/>
    <col min="9220" max="9220" width="10" bestFit="1" customWidth="1"/>
    <col min="9221" max="9221" width="8.6640625" bestFit="1" customWidth="1"/>
    <col min="9222" max="9222" width="39.6640625" bestFit="1" customWidth="1"/>
    <col min="9223" max="9223" width="0.6640625" customWidth="1"/>
    <col min="9224" max="9224" width="10" bestFit="1" customWidth="1"/>
    <col min="9225" max="9225" width="8.6640625" bestFit="1" customWidth="1"/>
    <col min="9226" max="9226" width="31.44140625" bestFit="1" customWidth="1"/>
    <col min="9227" max="9227" width="1.44140625" customWidth="1"/>
    <col min="9228" max="9228" width="13.5546875" customWidth="1"/>
    <col min="9476" max="9476" width="10" bestFit="1" customWidth="1"/>
    <col min="9477" max="9477" width="8.6640625" bestFit="1" customWidth="1"/>
    <col min="9478" max="9478" width="39.6640625" bestFit="1" customWidth="1"/>
    <col min="9479" max="9479" width="0.6640625" customWidth="1"/>
    <col min="9480" max="9480" width="10" bestFit="1" customWidth="1"/>
    <col min="9481" max="9481" width="8.6640625" bestFit="1" customWidth="1"/>
    <col min="9482" max="9482" width="31.44140625" bestFit="1" customWidth="1"/>
    <col min="9483" max="9483" width="1.44140625" customWidth="1"/>
    <col min="9484" max="9484" width="13.5546875" customWidth="1"/>
    <col min="9732" max="9732" width="10" bestFit="1" customWidth="1"/>
    <col min="9733" max="9733" width="8.6640625" bestFit="1" customWidth="1"/>
    <col min="9734" max="9734" width="39.6640625" bestFit="1" customWidth="1"/>
    <col min="9735" max="9735" width="0.6640625" customWidth="1"/>
    <col min="9736" max="9736" width="10" bestFit="1" customWidth="1"/>
    <col min="9737" max="9737" width="8.6640625" bestFit="1" customWidth="1"/>
    <col min="9738" max="9738" width="31.44140625" bestFit="1" customWidth="1"/>
    <col min="9739" max="9739" width="1.44140625" customWidth="1"/>
    <col min="9740" max="9740" width="13.5546875" customWidth="1"/>
    <col min="9988" max="9988" width="10" bestFit="1" customWidth="1"/>
    <col min="9989" max="9989" width="8.6640625" bestFit="1" customWidth="1"/>
    <col min="9990" max="9990" width="39.6640625" bestFit="1" customWidth="1"/>
    <col min="9991" max="9991" width="0.6640625" customWidth="1"/>
    <col min="9992" max="9992" width="10" bestFit="1" customWidth="1"/>
    <col min="9993" max="9993" width="8.6640625" bestFit="1" customWidth="1"/>
    <col min="9994" max="9994" width="31.44140625" bestFit="1" customWidth="1"/>
    <col min="9995" max="9995" width="1.44140625" customWidth="1"/>
    <col min="9996" max="9996" width="13.5546875" customWidth="1"/>
    <col min="10244" max="10244" width="10" bestFit="1" customWidth="1"/>
    <col min="10245" max="10245" width="8.6640625" bestFit="1" customWidth="1"/>
    <col min="10246" max="10246" width="39.6640625" bestFit="1" customWidth="1"/>
    <col min="10247" max="10247" width="0.6640625" customWidth="1"/>
    <col min="10248" max="10248" width="10" bestFit="1" customWidth="1"/>
    <col min="10249" max="10249" width="8.6640625" bestFit="1" customWidth="1"/>
    <col min="10250" max="10250" width="31.44140625" bestFit="1" customWidth="1"/>
    <col min="10251" max="10251" width="1.44140625" customWidth="1"/>
    <col min="10252" max="10252" width="13.5546875" customWidth="1"/>
    <col min="10500" max="10500" width="10" bestFit="1" customWidth="1"/>
    <col min="10501" max="10501" width="8.6640625" bestFit="1" customWidth="1"/>
    <col min="10502" max="10502" width="39.6640625" bestFit="1" customWidth="1"/>
    <col min="10503" max="10503" width="0.6640625" customWidth="1"/>
    <col min="10504" max="10504" width="10" bestFit="1" customWidth="1"/>
    <col min="10505" max="10505" width="8.6640625" bestFit="1" customWidth="1"/>
    <col min="10506" max="10506" width="31.44140625" bestFit="1" customWidth="1"/>
    <col min="10507" max="10507" width="1.44140625" customWidth="1"/>
    <col min="10508" max="10508" width="13.5546875" customWidth="1"/>
    <col min="10756" max="10756" width="10" bestFit="1" customWidth="1"/>
    <col min="10757" max="10757" width="8.6640625" bestFit="1" customWidth="1"/>
    <col min="10758" max="10758" width="39.6640625" bestFit="1" customWidth="1"/>
    <col min="10759" max="10759" width="0.6640625" customWidth="1"/>
    <col min="10760" max="10760" width="10" bestFit="1" customWidth="1"/>
    <col min="10761" max="10761" width="8.6640625" bestFit="1" customWidth="1"/>
    <col min="10762" max="10762" width="31.44140625" bestFit="1" customWidth="1"/>
    <col min="10763" max="10763" width="1.44140625" customWidth="1"/>
    <col min="10764" max="10764" width="13.5546875" customWidth="1"/>
    <col min="11012" max="11012" width="10" bestFit="1" customWidth="1"/>
    <col min="11013" max="11013" width="8.6640625" bestFit="1" customWidth="1"/>
    <col min="11014" max="11014" width="39.6640625" bestFit="1" customWidth="1"/>
    <col min="11015" max="11015" width="0.6640625" customWidth="1"/>
    <col min="11016" max="11016" width="10" bestFit="1" customWidth="1"/>
    <col min="11017" max="11017" width="8.6640625" bestFit="1" customWidth="1"/>
    <col min="11018" max="11018" width="31.44140625" bestFit="1" customWidth="1"/>
    <col min="11019" max="11019" width="1.44140625" customWidth="1"/>
    <col min="11020" max="11020" width="13.5546875" customWidth="1"/>
    <col min="11268" max="11268" width="10" bestFit="1" customWidth="1"/>
    <col min="11269" max="11269" width="8.6640625" bestFit="1" customWidth="1"/>
    <col min="11270" max="11270" width="39.6640625" bestFit="1" customWidth="1"/>
    <col min="11271" max="11271" width="0.6640625" customWidth="1"/>
    <col min="11272" max="11272" width="10" bestFit="1" customWidth="1"/>
    <col min="11273" max="11273" width="8.6640625" bestFit="1" customWidth="1"/>
    <col min="11274" max="11274" width="31.44140625" bestFit="1" customWidth="1"/>
    <col min="11275" max="11275" width="1.44140625" customWidth="1"/>
    <col min="11276" max="11276" width="13.5546875" customWidth="1"/>
    <col min="11524" max="11524" width="10" bestFit="1" customWidth="1"/>
    <col min="11525" max="11525" width="8.6640625" bestFit="1" customWidth="1"/>
    <col min="11526" max="11526" width="39.6640625" bestFit="1" customWidth="1"/>
    <col min="11527" max="11527" width="0.6640625" customWidth="1"/>
    <col min="11528" max="11528" width="10" bestFit="1" customWidth="1"/>
    <col min="11529" max="11529" width="8.6640625" bestFit="1" customWidth="1"/>
    <col min="11530" max="11530" width="31.44140625" bestFit="1" customWidth="1"/>
    <col min="11531" max="11531" width="1.44140625" customWidth="1"/>
    <col min="11532" max="11532" width="13.5546875" customWidth="1"/>
    <col min="11780" max="11780" width="10" bestFit="1" customWidth="1"/>
    <col min="11781" max="11781" width="8.6640625" bestFit="1" customWidth="1"/>
    <col min="11782" max="11782" width="39.6640625" bestFit="1" customWidth="1"/>
    <col min="11783" max="11783" width="0.6640625" customWidth="1"/>
    <col min="11784" max="11784" width="10" bestFit="1" customWidth="1"/>
    <col min="11785" max="11785" width="8.6640625" bestFit="1" customWidth="1"/>
    <col min="11786" max="11786" width="31.44140625" bestFit="1" customWidth="1"/>
    <col min="11787" max="11787" width="1.44140625" customWidth="1"/>
    <col min="11788" max="11788" width="13.5546875" customWidth="1"/>
    <col min="12036" max="12036" width="10" bestFit="1" customWidth="1"/>
    <col min="12037" max="12037" width="8.6640625" bestFit="1" customWidth="1"/>
    <col min="12038" max="12038" width="39.6640625" bestFit="1" customWidth="1"/>
    <col min="12039" max="12039" width="0.6640625" customWidth="1"/>
    <col min="12040" max="12040" width="10" bestFit="1" customWidth="1"/>
    <col min="12041" max="12041" width="8.6640625" bestFit="1" customWidth="1"/>
    <col min="12042" max="12042" width="31.44140625" bestFit="1" customWidth="1"/>
    <col min="12043" max="12043" width="1.44140625" customWidth="1"/>
    <col min="12044" max="12044" width="13.5546875" customWidth="1"/>
    <col min="12292" max="12292" width="10" bestFit="1" customWidth="1"/>
    <col min="12293" max="12293" width="8.6640625" bestFit="1" customWidth="1"/>
    <col min="12294" max="12294" width="39.6640625" bestFit="1" customWidth="1"/>
    <col min="12295" max="12295" width="0.6640625" customWidth="1"/>
    <col min="12296" max="12296" width="10" bestFit="1" customWidth="1"/>
    <col min="12297" max="12297" width="8.6640625" bestFit="1" customWidth="1"/>
    <col min="12298" max="12298" width="31.44140625" bestFit="1" customWidth="1"/>
    <col min="12299" max="12299" width="1.44140625" customWidth="1"/>
    <col min="12300" max="12300" width="13.5546875" customWidth="1"/>
    <col min="12548" max="12548" width="10" bestFit="1" customWidth="1"/>
    <col min="12549" max="12549" width="8.6640625" bestFit="1" customWidth="1"/>
    <col min="12550" max="12550" width="39.6640625" bestFit="1" customWidth="1"/>
    <col min="12551" max="12551" width="0.6640625" customWidth="1"/>
    <col min="12552" max="12552" width="10" bestFit="1" customWidth="1"/>
    <col min="12553" max="12553" width="8.6640625" bestFit="1" customWidth="1"/>
    <col min="12554" max="12554" width="31.44140625" bestFit="1" customWidth="1"/>
    <col min="12555" max="12555" width="1.44140625" customWidth="1"/>
    <col min="12556" max="12556" width="13.5546875" customWidth="1"/>
    <col min="12804" max="12804" width="10" bestFit="1" customWidth="1"/>
    <col min="12805" max="12805" width="8.6640625" bestFit="1" customWidth="1"/>
    <col min="12806" max="12806" width="39.6640625" bestFit="1" customWidth="1"/>
    <col min="12807" max="12807" width="0.6640625" customWidth="1"/>
    <col min="12808" max="12808" width="10" bestFit="1" customWidth="1"/>
    <col min="12809" max="12809" width="8.6640625" bestFit="1" customWidth="1"/>
    <col min="12810" max="12810" width="31.44140625" bestFit="1" customWidth="1"/>
    <col min="12811" max="12811" width="1.44140625" customWidth="1"/>
    <col min="12812" max="12812" width="13.5546875" customWidth="1"/>
    <col min="13060" max="13060" width="10" bestFit="1" customWidth="1"/>
    <col min="13061" max="13061" width="8.6640625" bestFit="1" customWidth="1"/>
    <col min="13062" max="13062" width="39.6640625" bestFit="1" customWidth="1"/>
    <col min="13063" max="13063" width="0.6640625" customWidth="1"/>
    <col min="13064" max="13064" width="10" bestFit="1" customWidth="1"/>
    <col min="13065" max="13065" width="8.6640625" bestFit="1" customWidth="1"/>
    <col min="13066" max="13066" width="31.44140625" bestFit="1" customWidth="1"/>
    <col min="13067" max="13067" width="1.44140625" customWidth="1"/>
    <col min="13068" max="13068" width="13.5546875" customWidth="1"/>
    <col min="13316" max="13316" width="10" bestFit="1" customWidth="1"/>
    <col min="13317" max="13317" width="8.6640625" bestFit="1" customWidth="1"/>
    <col min="13318" max="13318" width="39.6640625" bestFit="1" customWidth="1"/>
    <col min="13319" max="13319" width="0.6640625" customWidth="1"/>
    <col min="13320" max="13320" width="10" bestFit="1" customWidth="1"/>
    <col min="13321" max="13321" width="8.6640625" bestFit="1" customWidth="1"/>
    <col min="13322" max="13322" width="31.44140625" bestFit="1" customWidth="1"/>
    <col min="13323" max="13323" width="1.44140625" customWidth="1"/>
    <col min="13324" max="13324" width="13.5546875" customWidth="1"/>
    <col min="13572" max="13572" width="10" bestFit="1" customWidth="1"/>
    <col min="13573" max="13573" width="8.6640625" bestFit="1" customWidth="1"/>
    <col min="13574" max="13574" width="39.6640625" bestFit="1" customWidth="1"/>
    <col min="13575" max="13575" width="0.6640625" customWidth="1"/>
    <col min="13576" max="13576" width="10" bestFit="1" customWidth="1"/>
    <col min="13577" max="13577" width="8.6640625" bestFit="1" customWidth="1"/>
    <col min="13578" max="13578" width="31.44140625" bestFit="1" customWidth="1"/>
    <col min="13579" max="13579" width="1.44140625" customWidth="1"/>
    <col min="13580" max="13580" width="13.5546875" customWidth="1"/>
    <col min="13828" max="13828" width="10" bestFit="1" customWidth="1"/>
    <col min="13829" max="13829" width="8.6640625" bestFit="1" customWidth="1"/>
    <col min="13830" max="13830" width="39.6640625" bestFit="1" customWidth="1"/>
    <col min="13831" max="13831" width="0.6640625" customWidth="1"/>
    <col min="13832" max="13832" width="10" bestFit="1" customWidth="1"/>
    <col min="13833" max="13833" width="8.6640625" bestFit="1" customWidth="1"/>
    <col min="13834" max="13834" width="31.44140625" bestFit="1" customWidth="1"/>
    <col min="13835" max="13835" width="1.44140625" customWidth="1"/>
    <col min="13836" max="13836" width="13.5546875" customWidth="1"/>
    <col min="14084" max="14084" width="10" bestFit="1" customWidth="1"/>
    <col min="14085" max="14085" width="8.6640625" bestFit="1" customWidth="1"/>
    <col min="14086" max="14086" width="39.6640625" bestFit="1" customWidth="1"/>
    <col min="14087" max="14087" width="0.6640625" customWidth="1"/>
    <col min="14088" max="14088" width="10" bestFit="1" customWidth="1"/>
    <col min="14089" max="14089" width="8.6640625" bestFit="1" customWidth="1"/>
    <col min="14090" max="14090" width="31.44140625" bestFit="1" customWidth="1"/>
    <col min="14091" max="14091" width="1.44140625" customWidth="1"/>
    <col min="14092" max="14092" width="13.5546875" customWidth="1"/>
    <col min="14340" max="14340" width="10" bestFit="1" customWidth="1"/>
    <col min="14341" max="14341" width="8.6640625" bestFit="1" customWidth="1"/>
    <col min="14342" max="14342" width="39.6640625" bestFit="1" customWidth="1"/>
    <col min="14343" max="14343" width="0.6640625" customWidth="1"/>
    <col min="14344" max="14344" width="10" bestFit="1" customWidth="1"/>
    <col min="14345" max="14345" width="8.6640625" bestFit="1" customWidth="1"/>
    <col min="14346" max="14346" width="31.44140625" bestFit="1" customWidth="1"/>
    <col min="14347" max="14347" width="1.44140625" customWidth="1"/>
    <col min="14348" max="14348" width="13.5546875" customWidth="1"/>
    <col min="14596" max="14596" width="10" bestFit="1" customWidth="1"/>
    <col min="14597" max="14597" width="8.6640625" bestFit="1" customWidth="1"/>
    <col min="14598" max="14598" width="39.6640625" bestFit="1" customWidth="1"/>
    <col min="14599" max="14599" width="0.6640625" customWidth="1"/>
    <col min="14600" max="14600" width="10" bestFit="1" customWidth="1"/>
    <col min="14601" max="14601" width="8.6640625" bestFit="1" customWidth="1"/>
    <col min="14602" max="14602" width="31.44140625" bestFit="1" customWidth="1"/>
    <col min="14603" max="14603" width="1.44140625" customWidth="1"/>
    <col min="14604" max="14604" width="13.5546875" customWidth="1"/>
    <col min="14852" max="14852" width="10" bestFit="1" customWidth="1"/>
    <col min="14853" max="14853" width="8.6640625" bestFit="1" customWidth="1"/>
    <col min="14854" max="14854" width="39.6640625" bestFit="1" customWidth="1"/>
    <col min="14855" max="14855" width="0.6640625" customWidth="1"/>
    <col min="14856" max="14856" width="10" bestFit="1" customWidth="1"/>
    <col min="14857" max="14857" width="8.6640625" bestFit="1" customWidth="1"/>
    <col min="14858" max="14858" width="31.44140625" bestFit="1" customWidth="1"/>
    <col min="14859" max="14859" width="1.44140625" customWidth="1"/>
    <col min="14860" max="14860" width="13.5546875" customWidth="1"/>
    <col min="15108" max="15108" width="10" bestFit="1" customWidth="1"/>
    <col min="15109" max="15109" width="8.6640625" bestFit="1" customWidth="1"/>
    <col min="15110" max="15110" width="39.6640625" bestFit="1" customWidth="1"/>
    <col min="15111" max="15111" width="0.6640625" customWidth="1"/>
    <col min="15112" max="15112" width="10" bestFit="1" customWidth="1"/>
    <col min="15113" max="15113" width="8.6640625" bestFit="1" customWidth="1"/>
    <col min="15114" max="15114" width="31.44140625" bestFit="1" customWidth="1"/>
    <col min="15115" max="15115" width="1.44140625" customWidth="1"/>
    <col min="15116" max="15116" width="13.5546875" customWidth="1"/>
    <col min="15364" max="15364" width="10" bestFit="1" customWidth="1"/>
    <col min="15365" max="15365" width="8.6640625" bestFit="1" customWidth="1"/>
    <col min="15366" max="15366" width="39.6640625" bestFit="1" customWidth="1"/>
    <col min="15367" max="15367" width="0.6640625" customWidth="1"/>
    <col min="15368" max="15368" width="10" bestFit="1" customWidth="1"/>
    <col min="15369" max="15369" width="8.6640625" bestFit="1" customWidth="1"/>
    <col min="15370" max="15370" width="31.44140625" bestFit="1" customWidth="1"/>
    <col min="15371" max="15371" width="1.44140625" customWidth="1"/>
    <col min="15372" max="15372" width="13.5546875" customWidth="1"/>
    <col min="15620" max="15620" width="10" bestFit="1" customWidth="1"/>
    <col min="15621" max="15621" width="8.6640625" bestFit="1" customWidth="1"/>
    <col min="15622" max="15622" width="39.6640625" bestFit="1" customWidth="1"/>
    <col min="15623" max="15623" width="0.6640625" customWidth="1"/>
    <col min="15624" max="15624" width="10" bestFit="1" customWidth="1"/>
    <col min="15625" max="15625" width="8.6640625" bestFit="1" customWidth="1"/>
    <col min="15626" max="15626" width="31.44140625" bestFit="1" customWidth="1"/>
    <col min="15627" max="15627" width="1.44140625" customWidth="1"/>
    <col min="15628" max="15628" width="13.5546875" customWidth="1"/>
    <col min="15876" max="15876" width="10" bestFit="1" customWidth="1"/>
    <col min="15877" max="15877" width="8.6640625" bestFit="1" customWidth="1"/>
    <col min="15878" max="15878" width="39.6640625" bestFit="1" customWidth="1"/>
    <col min="15879" max="15879" width="0.6640625" customWidth="1"/>
    <col min="15880" max="15880" width="10" bestFit="1" customWidth="1"/>
    <col min="15881" max="15881" width="8.6640625" bestFit="1" customWidth="1"/>
    <col min="15882" max="15882" width="31.44140625" bestFit="1" customWidth="1"/>
    <col min="15883" max="15883" width="1.44140625" customWidth="1"/>
    <col min="15884" max="15884" width="13.5546875" customWidth="1"/>
    <col min="16132" max="16132" width="10" bestFit="1" customWidth="1"/>
    <col min="16133" max="16133" width="8.6640625" bestFit="1" customWidth="1"/>
    <col min="16134" max="16134" width="39.6640625" bestFit="1" customWidth="1"/>
    <col min="16135" max="16135" width="0.6640625" customWidth="1"/>
    <col min="16136" max="16136" width="10" bestFit="1" customWidth="1"/>
    <col min="16137" max="16137" width="8.6640625" bestFit="1" customWidth="1"/>
    <col min="16138" max="16138" width="31.44140625" bestFit="1" customWidth="1"/>
    <col min="16139" max="16139" width="1.44140625" customWidth="1"/>
    <col min="16140" max="16140" width="13.5546875" customWidth="1"/>
  </cols>
  <sheetData>
    <row r="2" spans="2:16" ht="24.6">
      <c r="B2" s="314" t="s">
        <v>484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</row>
    <row r="3" spans="2:16" ht="20.399999999999999">
      <c r="B3" s="85"/>
      <c r="C3" s="85"/>
      <c r="D3" s="85"/>
      <c r="E3" s="85"/>
      <c r="F3" s="85"/>
      <c r="G3" s="85"/>
      <c r="H3" s="85"/>
    </row>
    <row r="4" spans="2:16" ht="15" thickBot="1"/>
    <row r="5" spans="2:16" ht="48" customHeight="1" thickTop="1" thickBot="1">
      <c r="B5" s="315" t="s">
        <v>390</v>
      </c>
      <c r="C5" s="316"/>
      <c r="D5" s="317"/>
      <c r="F5" s="318" t="s">
        <v>391</v>
      </c>
      <c r="G5" s="319"/>
      <c r="H5" s="320"/>
      <c r="J5" s="321" t="s">
        <v>436</v>
      </c>
      <c r="L5" s="321" t="s">
        <v>437</v>
      </c>
      <c r="N5" s="321" t="s">
        <v>438</v>
      </c>
      <c r="P5" s="321" t="s">
        <v>439</v>
      </c>
    </row>
    <row r="6" spans="2:16" ht="16.8" thickTop="1" thickBot="1">
      <c r="B6" s="86" t="s">
        <v>59</v>
      </c>
      <c r="C6" s="87" t="s">
        <v>30</v>
      </c>
      <c r="D6" s="88" t="s">
        <v>61</v>
      </c>
      <c r="F6" s="86" t="s">
        <v>59</v>
      </c>
      <c r="G6" s="87" t="s">
        <v>30</v>
      </c>
      <c r="H6" s="89" t="s">
        <v>61</v>
      </c>
      <c r="J6" s="322"/>
      <c r="L6" s="322"/>
      <c r="N6" s="322"/>
      <c r="P6" s="322"/>
    </row>
    <row r="7" spans="2:16" ht="25.5" customHeight="1" thickTop="1">
      <c r="B7" s="111">
        <v>42101</v>
      </c>
      <c r="C7" s="112" t="s">
        <v>392</v>
      </c>
      <c r="D7" s="113"/>
      <c r="F7" s="114">
        <v>31101</v>
      </c>
      <c r="G7" s="90" t="s">
        <v>39</v>
      </c>
      <c r="H7" s="113"/>
      <c r="J7" s="91"/>
      <c r="L7" s="91">
        <f>H7-D7</f>
        <v>0</v>
      </c>
      <c r="N7" s="91"/>
      <c r="P7" s="91">
        <f>L7+N7</f>
        <v>0</v>
      </c>
    </row>
    <row r="8" spans="2:16" ht="25.5" customHeight="1">
      <c r="B8" s="111">
        <v>42102</v>
      </c>
      <c r="C8" s="115" t="s">
        <v>261</v>
      </c>
      <c r="D8" s="113"/>
      <c r="F8" s="114">
        <v>31102</v>
      </c>
      <c r="G8" s="116" t="s">
        <v>40</v>
      </c>
      <c r="H8" s="113"/>
      <c r="J8" s="91"/>
      <c r="L8" s="91">
        <f t="shared" ref="L8:L49" si="0">H8-D8</f>
        <v>0</v>
      </c>
      <c r="N8" s="91"/>
      <c r="P8" s="91">
        <f t="shared" ref="P8:P49" si="1">L8+N8</f>
        <v>0</v>
      </c>
    </row>
    <row r="9" spans="2:16" ht="25.5" customHeight="1">
      <c r="B9" s="117">
        <v>42102001</v>
      </c>
      <c r="C9" s="118" t="s">
        <v>262</v>
      </c>
      <c r="D9" s="113"/>
      <c r="E9" s="92"/>
      <c r="F9" s="117">
        <v>31102001</v>
      </c>
      <c r="G9" s="119" t="s">
        <v>393</v>
      </c>
      <c r="H9" s="113"/>
      <c r="J9" s="91"/>
      <c r="L9" s="91">
        <f t="shared" si="0"/>
        <v>0</v>
      </c>
      <c r="N9" s="91"/>
      <c r="P9" s="91">
        <f t="shared" si="1"/>
        <v>0</v>
      </c>
    </row>
    <row r="10" spans="2:16" ht="25.5" customHeight="1">
      <c r="B10" s="117">
        <v>42102002</v>
      </c>
      <c r="C10" s="118" t="s">
        <v>263</v>
      </c>
      <c r="D10" s="113"/>
      <c r="E10" s="92"/>
      <c r="F10" s="117">
        <v>31102002</v>
      </c>
      <c r="G10" s="119" t="s">
        <v>394</v>
      </c>
      <c r="H10" s="113"/>
      <c r="J10" s="91"/>
      <c r="L10" s="91">
        <f t="shared" si="0"/>
        <v>0</v>
      </c>
      <c r="N10" s="91"/>
      <c r="P10" s="91">
        <f t="shared" si="1"/>
        <v>0</v>
      </c>
    </row>
    <row r="11" spans="2:16" ht="25.5" customHeight="1">
      <c r="B11" s="117">
        <v>42102003</v>
      </c>
      <c r="C11" s="118" t="s">
        <v>264</v>
      </c>
      <c r="D11" s="113"/>
      <c r="E11" s="92"/>
      <c r="F11" s="117">
        <v>31102003</v>
      </c>
      <c r="G11" s="119" t="s">
        <v>395</v>
      </c>
      <c r="H11" s="113"/>
      <c r="J11" s="91"/>
      <c r="L11" s="91">
        <f t="shared" si="0"/>
        <v>0</v>
      </c>
      <c r="N11" s="91"/>
      <c r="P11" s="91">
        <f t="shared" si="1"/>
        <v>0</v>
      </c>
    </row>
    <row r="12" spans="2:16" ht="25.5" customHeight="1">
      <c r="B12" s="117">
        <v>42102004</v>
      </c>
      <c r="C12" s="118" t="s">
        <v>265</v>
      </c>
      <c r="D12" s="113"/>
      <c r="E12" s="92"/>
      <c r="F12" s="117">
        <v>31102004</v>
      </c>
      <c r="G12" s="119" t="s">
        <v>396</v>
      </c>
      <c r="H12" s="113"/>
      <c r="J12" s="91"/>
      <c r="L12" s="91">
        <f t="shared" si="0"/>
        <v>0</v>
      </c>
      <c r="N12" s="91"/>
      <c r="P12" s="91">
        <f t="shared" si="1"/>
        <v>0</v>
      </c>
    </row>
    <row r="13" spans="2:16" ht="25.5" customHeight="1">
      <c r="B13" s="117">
        <v>42102005</v>
      </c>
      <c r="C13" s="118" t="s">
        <v>266</v>
      </c>
      <c r="D13" s="113"/>
      <c r="E13" s="92"/>
      <c r="F13" s="117">
        <v>31102005</v>
      </c>
      <c r="G13" s="119" t="s">
        <v>397</v>
      </c>
      <c r="H13" s="113"/>
      <c r="J13" s="91"/>
      <c r="L13" s="91">
        <f t="shared" si="0"/>
        <v>0</v>
      </c>
      <c r="N13" s="91"/>
      <c r="P13" s="91">
        <f t="shared" si="1"/>
        <v>0</v>
      </c>
    </row>
    <row r="14" spans="2:16" ht="25.5" customHeight="1">
      <c r="B14" s="117">
        <v>42102006</v>
      </c>
      <c r="C14" s="118" t="s">
        <v>267</v>
      </c>
      <c r="D14" s="113"/>
      <c r="E14" s="92"/>
      <c r="F14" s="117">
        <v>31102006</v>
      </c>
      <c r="G14" s="119" t="s">
        <v>398</v>
      </c>
      <c r="H14" s="113"/>
      <c r="J14" s="91"/>
      <c r="L14" s="91">
        <f t="shared" si="0"/>
        <v>0</v>
      </c>
      <c r="N14" s="91"/>
      <c r="P14" s="91">
        <f t="shared" si="1"/>
        <v>0</v>
      </c>
    </row>
    <row r="15" spans="2:16" ht="25.5" customHeight="1">
      <c r="B15" s="117">
        <v>42102007</v>
      </c>
      <c r="C15" s="118" t="s">
        <v>268</v>
      </c>
      <c r="D15" s="113"/>
      <c r="E15" s="92"/>
      <c r="F15" s="117">
        <v>31102007</v>
      </c>
      <c r="G15" s="120" t="s">
        <v>399</v>
      </c>
      <c r="H15" s="113"/>
      <c r="J15" s="91"/>
      <c r="L15" s="91">
        <f t="shared" si="0"/>
        <v>0</v>
      </c>
      <c r="N15" s="91"/>
      <c r="P15" s="91">
        <f t="shared" si="1"/>
        <v>0</v>
      </c>
    </row>
    <row r="16" spans="2:16" ht="25.5" customHeight="1">
      <c r="B16" s="117">
        <v>42102008</v>
      </c>
      <c r="C16" s="94" t="s">
        <v>434</v>
      </c>
      <c r="D16" s="113"/>
      <c r="E16" s="92"/>
      <c r="F16" s="117">
        <v>31102008</v>
      </c>
      <c r="G16" s="93" t="s">
        <v>433</v>
      </c>
      <c r="H16" s="113">
        <v>96500</v>
      </c>
      <c r="J16" s="91"/>
      <c r="L16" s="91">
        <f t="shared" si="0"/>
        <v>96500</v>
      </c>
      <c r="N16" s="91">
        <v>950236</v>
      </c>
      <c r="P16" s="91">
        <f t="shared" si="1"/>
        <v>1046736</v>
      </c>
    </row>
    <row r="17" spans="2:16" ht="25.5" customHeight="1">
      <c r="B17" s="114">
        <v>42103</v>
      </c>
      <c r="C17" s="116" t="s">
        <v>400</v>
      </c>
      <c r="D17" s="113"/>
      <c r="E17" s="92"/>
      <c r="F17" s="114">
        <v>31103</v>
      </c>
      <c r="G17" s="116" t="s">
        <v>41</v>
      </c>
      <c r="H17" s="113"/>
      <c r="J17" s="91"/>
      <c r="L17" s="91">
        <f t="shared" si="0"/>
        <v>0</v>
      </c>
      <c r="N17" s="91"/>
      <c r="P17" s="91">
        <f t="shared" si="1"/>
        <v>0</v>
      </c>
    </row>
    <row r="18" spans="2:16" ht="25.5" customHeight="1">
      <c r="B18" s="117">
        <v>42103001</v>
      </c>
      <c r="C18" s="121" t="s">
        <v>270</v>
      </c>
      <c r="D18" s="113"/>
      <c r="E18" s="92"/>
      <c r="F18" s="117">
        <v>31103001</v>
      </c>
      <c r="G18" s="122" t="s">
        <v>401</v>
      </c>
      <c r="H18" s="113"/>
      <c r="J18" s="91"/>
      <c r="L18" s="91">
        <f t="shared" si="0"/>
        <v>0</v>
      </c>
      <c r="N18" s="91"/>
      <c r="P18" s="91">
        <f t="shared" si="1"/>
        <v>0</v>
      </c>
    </row>
    <row r="19" spans="2:16" ht="25.5" customHeight="1">
      <c r="B19" s="117">
        <v>42103002</v>
      </c>
      <c r="C19" s="121" t="s">
        <v>271</v>
      </c>
      <c r="D19" s="113"/>
      <c r="E19" s="95"/>
      <c r="F19" s="117">
        <v>31103002</v>
      </c>
      <c r="G19" s="122" t="s">
        <v>402</v>
      </c>
      <c r="H19" s="113"/>
      <c r="J19" s="91"/>
      <c r="L19" s="91">
        <f t="shared" si="0"/>
        <v>0</v>
      </c>
      <c r="N19" s="91"/>
      <c r="P19" s="91">
        <f t="shared" si="1"/>
        <v>0</v>
      </c>
    </row>
    <row r="20" spans="2:16" ht="25.5" customHeight="1">
      <c r="B20" s="117">
        <v>42103003</v>
      </c>
      <c r="C20" s="121" t="s">
        <v>272</v>
      </c>
      <c r="D20" s="113"/>
      <c r="E20" s="95"/>
      <c r="F20" s="117">
        <v>31103003</v>
      </c>
      <c r="G20" s="122" t="s">
        <v>403</v>
      </c>
      <c r="H20" s="113"/>
      <c r="J20" s="91"/>
      <c r="L20" s="91">
        <f t="shared" si="0"/>
        <v>0</v>
      </c>
      <c r="N20" s="91"/>
      <c r="P20" s="91">
        <f t="shared" si="1"/>
        <v>0</v>
      </c>
    </row>
    <row r="21" spans="2:16" ht="25.5" customHeight="1">
      <c r="B21" s="117">
        <v>42103004</v>
      </c>
      <c r="C21" s="121" t="s">
        <v>273</v>
      </c>
      <c r="D21" s="113"/>
      <c r="E21" s="95"/>
      <c r="F21" s="117">
        <v>31103004</v>
      </c>
      <c r="G21" s="122" t="s">
        <v>404</v>
      </c>
      <c r="H21" s="113"/>
      <c r="J21" s="91"/>
      <c r="L21" s="91">
        <f t="shared" si="0"/>
        <v>0</v>
      </c>
      <c r="N21" s="91"/>
      <c r="P21" s="91">
        <f t="shared" si="1"/>
        <v>0</v>
      </c>
    </row>
    <row r="22" spans="2:16" ht="25.5" customHeight="1">
      <c r="B22" s="117">
        <v>42103005</v>
      </c>
      <c r="C22" s="121" t="s">
        <v>274</v>
      </c>
      <c r="D22" s="113"/>
      <c r="E22" s="95"/>
      <c r="F22" s="117">
        <v>31103005</v>
      </c>
      <c r="G22" s="122" t="s">
        <v>405</v>
      </c>
      <c r="H22" s="113"/>
      <c r="J22" s="91"/>
      <c r="L22" s="91">
        <f t="shared" si="0"/>
        <v>0</v>
      </c>
      <c r="N22" s="91"/>
      <c r="P22" s="91">
        <f t="shared" si="1"/>
        <v>0</v>
      </c>
    </row>
    <row r="23" spans="2:16" ht="25.5" customHeight="1">
      <c r="B23" s="117">
        <v>42103006</v>
      </c>
      <c r="C23" s="121" t="s">
        <v>275</v>
      </c>
      <c r="D23" s="113"/>
      <c r="E23" s="95"/>
      <c r="F23" s="117">
        <v>31103006</v>
      </c>
      <c r="G23" s="122" t="s">
        <v>406</v>
      </c>
      <c r="H23" s="113"/>
      <c r="J23" s="91"/>
      <c r="L23" s="91">
        <f t="shared" si="0"/>
        <v>0</v>
      </c>
      <c r="N23" s="91"/>
      <c r="P23" s="91">
        <f t="shared" si="1"/>
        <v>0</v>
      </c>
    </row>
    <row r="24" spans="2:16" ht="25.5" customHeight="1">
      <c r="B24" s="117">
        <v>42103007</v>
      </c>
      <c r="C24" s="121" t="s">
        <v>276</v>
      </c>
      <c r="D24" s="113"/>
      <c r="E24" s="95"/>
      <c r="F24" s="117">
        <v>31103007</v>
      </c>
      <c r="G24" s="122" t="s">
        <v>407</v>
      </c>
      <c r="H24" s="113"/>
      <c r="J24" s="91"/>
      <c r="L24" s="91">
        <f t="shared" si="0"/>
        <v>0</v>
      </c>
      <c r="N24" s="91"/>
      <c r="P24" s="91">
        <f t="shared" si="1"/>
        <v>0</v>
      </c>
    </row>
    <row r="25" spans="2:16" ht="25.5" customHeight="1">
      <c r="B25" s="117">
        <v>42103008</v>
      </c>
      <c r="C25" s="121" t="s">
        <v>440</v>
      </c>
      <c r="D25" s="113"/>
      <c r="E25" s="95"/>
      <c r="F25" s="117">
        <v>31103008</v>
      </c>
      <c r="G25" s="122" t="s">
        <v>441</v>
      </c>
      <c r="H25" s="113"/>
      <c r="J25" s="91"/>
      <c r="L25" s="91">
        <f t="shared" si="0"/>
        <v>0</v>
      </c>
      <c r="N25" s="91"/>
      <c r="P25" s="91">
        <f t="shared" si="1"/>
        <v>0</v>
      </c>
    </row>
    <row r="26" spans="2:16" ht="25.5" customHeight="1">
      <c r="B26" s="114">
        <v>42104</v>
      </c>
      <c r="C26" s="123" t="s">
        <v>277</v>
      </c>
      <c r="D26" s="113"/>
      <c r="E26" s="95"/>
      <c r="F26" s="114">
        <v>31104</v>
      </c>
      <c r="G26" s="124" t="s">
        <v>42</v>
      </c>
      <c r="H26" s="125"/>
      <c r="J26" s="91"/>
      <c r="L26" s="91">
        <f t="shared" si="0"/>
        <v>0</v>
      </c>
      <c r="N26" s="91"/>
      <c r="P26" s="91">
        <f t="shared" si="1"/>
        <v>0</v>
      </c>
    </row>
    <row r="27" spans="2:16" ht="25.5" customHeight="1">
      <c r="B27" s="117">
        <v>42104001</v>
      </c>
      <c r="C27" s="121" t="s">
        <v>278</v>
      </c>
      <c r="D27" s="113"/>
      <c r="E27" s="95"/>
      <c r="F27" s="117">
        <v>31104001</v>
      </c>
      <c r="G27" s="122" t="s">
        <v>408</v>
      </c>
      <c r="H27" s="125"/>
      <c r="J27" s="91"/>
      <c r="L27" s="91">
        <f t="shared" si="0"/>
        <v>0</v>
      </c>
      <c r="N27" s="91"/>
      <c r="P27" s="91">
        <f t="shared" si="1"/>
        <v>0</v>
      </c>
    </row>
    <row r="28" spans="2:16" ht="25.5" customHeight="1">
      <c r="B28" s="117">
        <v>42104002</v>
      </c>
      <c r="C28" s="121" t="s">
        <v>279</v>
      </c>
      <c r="D28" s="113"/>
      <c r="E28" s="95"/>
      <c r="F28" s="117">
        <v>31104002</v>
      </c>
      <c r="G28" s="122" t="s">
        <v>409</v>
      </c>
      <c r="H28" s="125"/>
      <c r="J28" s="91"/>
      <c r="L28" s="91">
        <f t="shared" si="0"/>
        <v>0</v>
      </c>
      <c r="N28" s="91"/>
      <c r="P28" s="91">
        <f t="shared" si="1"/>
        <v>0</v>
      </c>
    </row>
    <row r="29" spans="2:16" ht="25.5" customHeight="1">
      <c r="B29" s="117">
        <v>42104003</v>
      </c>
      <c r="C29" s="121" t="s">
        <v>280</v>
      </c>
      <c r="D29" s="113"/>
      <c r="E29" s="95"/>
      <c r="F29" s="117">
        <v>31104003</v>
      </c>
      <c r="G29" s="122" t="s">
        <v>410</v>
      </c>
      <c r="H29" s="125"/>
      <c r="J29" s="91"/>
      <c r="L29" s="91">
        <f t="shared" si="0"/>
        <v>0</v>
      </c>
      <c r="N29" s="91"/>
      <c r="P29" s="91">
        <f t="shared" si="1"/>
        <v>0</v>
      </c>
    </row>
    <row r="30" spans="2:16" ht="25.5" customHeight="1">
      <c r="B30" s="117">
        <v>42104004</v>
      </c>
      <c r="C30" s="121" t="s">
        <v>281</v>
      </c>
      <c r="D30" s="113"/>
      <c r="E30" s="95"/>
      <c r="F30" s="117">
        <v>31104004</v>
      </c>
      <c r="G30" s="122" t="s">
        <v>411</v>
      </c>
      <c r="H30" s="125"/>
      <c r="J30" s="91"/>
      <c r="L30" s="91">
        <f t="shared" si="0"/>
        <v>0</v>
      </c>
      <c r="N30" s="91"/>
      <c r="P30" s="91">
        <f t="shared" si="1"/>
        <v>0</v>
      </c>
    </row>
    <row r="31" spans="2:16" ht="25.5" customHeight="1">
      <c r="B31" s="117">
        <v>42104005</v>
      </c>
      <c r="C31" s="121" t="s">
        <v>282</v>
      </c>
      <c r="D31" s="113"/>
      <c r="E31" s="95"/>
      <c r="F31" s="117">
        <v>31104005</v>
      </c>
      <c r="G31" s="122" t="s">
        <v>412</v>
      </c>
      <c r="H31" s="125"/>
      <c r="J31" s="91"/>
      <c r="L31" s="91">
        <f t="shared" si="0"/>
        <v>0</v>
      </c>
      <c r="N31" s="91"/>
      <c r="P31" s="91">
        <f t="shared" si="1"/>
        <v>0</v>
      </c>
    </row>
    <row r="32" spans="2:16" ht="25.5" customHeight="1">
      <c r="B32" s="114">
        <v>42105</v>
      </c>
      <c r="C32" s="123" t="s">
        <v>283</v>
      </c>
      <c r="D32" s="113"/>
      <c r="E32" s="95"/>
      <c r="F32" s="114">
        <v>31105</v>
      </c>
      <c r="G32" s="124" t="s">
        <v>413</v>
      </c>
      <c r="H32" s="125"/>
      <c r="J32" s="91"/>
      <c r="L32" s="91">
        <f t="shared" si="0"/>
        <v>0</v>
      </c>
      <c r="N32" s="91"/>
      <c r="P32" s="91">
        <f t="shared" si="1"/>
        <v>0</v>
      </c>
    </row>
    <row r="33" spans="2:16" ht="25.5" customHeight="1">
      <c r="B33" s="117">
        <v>42105001</v>
      </c>
      <c r="C33" s="121" t="s">
        <v>284</v>
      </c>
      <c r="D33" s="113"/>
      <c r="E33" s="95"/>
      <c r="F33" s="117">
        <v>31105001</v>
      </c>
      <c r="G33" s="122" t="s">
        <v>414</v>
      </c>
      <c r="H33" s="125"/>
      <c r="J33" s="91"/>
      <c r="L33" s="91">
        <f t="shared" si="0"/>
        <v>0</v>
      </c>
      <c r="N33" s="91"/>
      <c r="P33" s="91">
        <f t="shared" si="1"/>
        <v>0</v>
      </c>
    </row>
    <row r="34" spans="2:16" ht="25.5" customHeight="1">
      <c r="B34" s="117">
        <v>42105002</v>
      </c>
      <c r="C34" s="121" t="s">
        <v>285</v>
      </c>
      <c r="D34" s="113"/>
      <c r="E34" s="95"/>
      <c r="F34" s="117">
        <v>31105002</v>
      </c>
      <c r="G34" s="122" t="s">
        <v>415</v>
      </c>
      <c r="H34" s="125"/>
      <c r="J34" s="91"/>
      <c r="L34" s="91">
        <f t="shared" si="0"/>
        <v>0</v>
      </c>
      <c r="N34" s="91"/>
      <c r="P34" s="91">
        <f t="shared" si="1"/>
        <v>0</v>
      </c>
    </row>
    <row r="35" spans="2:16" ht="25.5" customHeight="1">
      <c r="B35" s="117">
        <v>42105003</v>
      </c>
      <c r="C35" s="121" t="s">
        <v>286</v>
      </c>
      <c r="D35" s="113"/>
      <c r="E35" s="95"/>
      <c r="F35" s="117">
        <v>31105003</v>
      </c>
      <c r="G35" s="122" t="s">
        <v>416</v>
      </c>
      <c r="H35" s="125"/>
      <c r="J35" s="91"/>
      <c r="L35" s="91">
        <f t="shared" si="0"/>
        <v>0</v>
      </c>
      <c r="N35" s="91"/>
      <c r="P35" s="91">
        <f t="shared" si="1"/>
        <v>0</v>
      </c>
    </row>
    <row r="36" spans="2:16" ht="25.5" customHeight="1">
      <c r="B36" s="117">
        <v>42105004</v>
      </c>
      <c r="C36" s="121" t="s">
        <v>287</v>
      </c>
      <c r="D36" s="113"/>
      <c r="E36" s="95"/>
      <c r="F36" s="117">
        <v>31105004</v>
      </c>
      <c r="G36" s="122" t="s">
        <v>417</v>
      </c>
      <c r="H36" s="125"/>
      <c r="J36" s="91"/>
      <c r="L36" s="91">
        <f t="shared" si="0"/>
        <v>0</v>
      </c>
      <c r="N36" s="91"/>
      <c r="P36" s="91">
        <f t="shared" si="1"/>
        <v>0</v>
      </c>
    </row>
    <row r="37" spans="2:16" ht="25.5" customHeight="1">
      <c r="B37" s="117">
        <v>42105005</v>
      </c>
      <c r="C37" s="121" t="s">
        <v>288</v>
      </c>
      <c r="D37" s="113"/>
      <c r="E37" s="95"/>
      <c r="F37" s="117">
        <v>31105005</v>
      </c>
      <c r="G37" s="122" t="s">
        <v>418</v>
      </c>
      <c r="H37" s="125"/>
      <c r="J37" s="91"/>
      <c r="L37" s="91">
        <f t="shared" si="0"/>
        <v>0</v>
      </c>
      <c r="N37" s="91"/>
      <c r="P37" s="91">
        <f t="shared" si="1"/>
        <v>0</v>
      </c>
    </row>
    <row r="38" spans="2:16" ht="25.5" customHeight="1">
      <c r="B38" s="117">
        <v>42105006</v>
      </c>
      <c r="C38" s="121" t="s">
        <v>289</v>
      </c>
      <c r="D38" s="113"/>
      <c r="E38" s="95"/>
      <c r="F38" s="117">
        <v>31105006</v>
      </c>
      <c r="G38" s="122" t="s">
        <v>419</v>
      </c>
      <c r="H38" s="125"/>
      <c r="J38" s="91"/>
      <c r="L38" s="91">
        <f t="shared" si="0"/>
        <v>0</v>
      </c>
      <c r="N38" s="91"/>
      <c r="P38" s="91">
        <f t="shared" si="1"/>
        <v>0</v>
      </c>
    </row>
    <row r="39" spans="2:16" ht="25.5" customHeight="1">
      <c r="B39" s="117">
        <v>42105007</v>
      </c>
      <c r="C39" s="121" t="s">
        <v>290</v>
      </c>
      <c r="D39" s="113"/>
      <c r="E39" s="95"/>
      <c r="F39" s="117">
        <v>31105007</v>
      </c>
      <c r="G39" s="122" t="s">
        <v>420</v>
      </c>
      <c r="H39" s="125"/>
      <c r="J39" s="91"/>
      <c r="L39" s="91">
        <f t="shared" si="0"/>
        <v>0</v>
      </c>
      <c r="N39" s="91"/>
      <c r="P39" s="91">
        <f t="shared" si="1"/>
        <v>0</v>
      </c>
    </row>
    <row r="40" spans="2:16" ht="25.5" customHeight="1">
      <c r="B40" s="117">
        <v>42105008</v>
      </c>
      <c r="C40" s="121" t="s">
        <v>291</v>
      </c>
      <c r="D40" s="113"/>
      <c r="E40" s="95"/>
      <c r="F40" s="117">
        <v>31105008</v>
      </c>
      <c r="G40" s="122" t="s">
        <v>421</v>
      </c>
      <c r="H40" s="125"/>
      <c r="J40" s="91"/>
      <c r="L40" s="91">
        <f t="shared" si="0"/>
        <v>0</v>
      </c>
      <c r="N40" s="91"/>
      <c r="P40" s="91">
        <f t="shared" si="1"/>
        <v>0</v>
      </c>
    </row>
    <row r="41" spans="2:16" ht="25.5" customHeight="1">
      <c r="B41" s="117">
        <v>42105009</v>
      </c>
      <c r="C41" s="121" t="s">
        <v>292</v>
      </c>
      <c r="D41" s="113"/>
      <c r="E41" s="95"/>
      <c r="F41" s="117">
        <v>31105009</v>
      </c>
      <c r="G41" s="122" t="s">
        <v>422</v>
      </c>
      <c r="H41" s="125"/>
      <c r="J41" s="91"/>
      <c r="L41" s="91">
        <f t="shared" si="0"/>
        <v>0</v>
      </c>
      <c r="N41" s="91"/>
      <c r="P41" s="91">
        <f t="shared" si="1"/>
        <v>0</v>
      </c>
    </row>
    <row r="42" spans="2:16" ht="25.5" customHeight="1">
      <c r="B42" s="117">
        <v>42105010</v>
      </c>
      <c r="C42" s="121" t="s">
        <v>293</v>
      </c>
      <c r="D42" s="113"/>
      <c r="E42" s="95"/>
      <c r="F42" s="117">
        <v>31105010</v>
      </c>
      <c r="G42" s="122" t="s">
        <v>423</v>
      </c>
      <c r="H42" s="125"/>
      <c r="J42" s="91"/>
      <c r="L42" s="91">
        <f t="shared" si="0"/>
        <v>0</v>
      </c>
      <c r="N42" s="91"/>
      <c r="P42" s="91">
        <f t="shared" si="1"/>
        <v>0</v>
      </c>
    </row>
    <row r="43" spans="2:16" ht="25.5" customHeight="1">
      <c r="B43" s="126"/>
      <c r="C43" s="96"/>
      <c r="D43" s="113"/>
      <c r="E43" s="95"/>
      <c r="F43" s="114">
        <v>31106</v>
      </c>
      <c r="G43" s="124" t="s">
        <v>44</v>
      </c>
      <c r="H43" s="125"/>
      <c r="J43" s="91"/>
      <c r="L43" s="91">
        <f t="shared" si="0"/>
        <v>0</v>
      </c>
      <c r="N43" s="91"/>
      <c r="P43" s="91">
        <f t="shared" si="1"/>
        <v>0</v>
      </c>
    </row>
    <row r="44" spans="2:16" ht="25.5" customHeight="1">
      <c r="B44" s="127"/>
      <c r="C44" s="96"/>
      <c r="D44" s="113"/>
      <c r="E44" s="95"/>
      <c r="F44" s="117">
        <v>31106001</v>
      </c>
      <c r="G44" s="122" t="s">
        <v>424</v>
      </c>
      <c r="H44" s="125"/>
      <c r="J44" s="91"/>
      <c r="L44" s="91">
        <f t="shared" si="0"/>
        <v>0</v>
      </c>
      <c r="N44" s="91"/>
      <c r="P44" s="91">
        <f t="shared" si="1"/>
        <v>0</v>
      </c>
    </row>
    <row r="45" spans="2:16" ht="25.5" customHeight="1">
      <c r="B45" s="126"/>
      <c r="C45" s="96"/>
      <c r="D45" s="113"/>
      <c r="E45" s="95"/>
      <c r="F45" s="117">
        <v>31106002</v>
      </c>
      <c r="G45" s="122" t="s">
        <v>425</v>
      </c>
      <c r="H45" s="125"/>
      <c r="J45" s="91"/>
      <c r="L45" s="91">
        <f t="shared" si="0"/>
        <v>0</v>
      </c>
      <c r="N45" s="91"/>
      <c r="P45" s="91">
        <f t="shared" si="1"/>
        <v>0</v>
      </c>
    </row>
    <row r="46" spans="2:16" ht="25.5" customHeight="1">
      <c r="B46" s="126"/>
      <c r="C46" s="96"/>
      <c r="D46" s="113"/>
      <c r="E46" s="95"/>
      <c r="F46" s="117">
        <v>31106003</v>
      </c>
      <c r="G46" s="122" t="s">
        <v>426</v>
      </c>
      <c r="H46" s="125"/>
      <c r="J46" s="91"/>
      <c r="L46" s="91">
        <f t="shared" si="0"/>
        <v>0</v>
      </c>
      <c r="N46" s="91"/>
      <c r="P46" s="91">
        <f t="shared" si="1"/>
        <v>0</v>
      </c>
    </row>
    <row r="47" spans="2:16" ht="25.5" customHeight="1">
      <c r="B47" s="97"/>
      <c r="C47" s="98"/>
      <c r="D47" s="128"/>
      <c r="E47" s="99"/>
      <c r="F47" s="129"/>
      <c r="G47" s="122"/>
      <c r="H47" s="130"/>
      <c r="J47" s="91"/>
      <c r="L47" s="91"/>
      <c r="N47" s="91"/>
      <c r="P47" s="91">
        <f t="shared" si="1"/>
        <v>0</v>
      </c>
    </row>
    <row r="48" spans="2:16" ht="25.5" customHeight="1">
      <c r="B48" s="131">
        <v>47101</v>
      </c>
      <c r="C48" s="132" t="s">
        <v>442</v>
      </c>
      <c r="D48" s="128"/>
      <c r="E48" s="99"/>
      <c r="F48" s="114">
        <v>31401</v>
      </c>
      <c r="G48" s="132" t="s">
        <v>443</v>
      </c>
      <c r="H48" s="130"/>
      <c r="J48" s="133">
        <f>H48-D48</f>
        <v>0</v>
      </c>
      <c r="L48" s="91"/>
      <c r="N48" s="91"/>
      <c r="P48" s="91">
        <f t="shared" si="1"/>
        <v>0</v>
      </c>
    </row>
    <row r="49" spans="2:16" ht="25.5" customHeight="1" thickBot="1">
      <c r="B49" s="97"/>
      <c r="C49" s="98"/>
      <c r="D49" s="134"/>
      <c r="E49" s="99"/>
      <c r="F49" s="97"/>
      <c r="G49" s="98"/>
      <c r="H49" s="130"/>
      <c r="J49" s="91"/>
      <c r="L49" s="91">
        <f t="shared" si="0"/>
        <v>0</v>
      </c>
      <c r="N49" s="91"/>
      <c r="P49" s="91">
        <f t="shared" si="1"/>
        <v>0</v>
      </c>
    </row>
    <row r="50" spans="2:16" ht="25.5" customHeight="1" thickTop="1" thickBot="1">
      <c r="B50" s="100"/>
      <c r="C50" s="135" t="s">
        <v>427</v>
      </c>
      <c r="D50" s="136">
        <f>SUM(D7:D49)</f>
        <v>0</v>
      </c>
      <c r="E50" s="137"/>
      <c r="F50" s="138"/>
      <c r="G50" s="135" t="s">
        <v>37</v>
      </c>
      <c r="H50" s="136">
        <f>SUM(H7:H49)</f>
        <v>96500</v>
      </c>
      <c r="I50" s="139"/>
      <c r="J50" s="136">
        <f>SUM(J7:J49)</f>
        <v>0</v>
      </c>
      <c r="K50" s="139"/>
      <c r="L50" s="136">
        <f>SUM(L7:L49)</f>
        <v>96500</v>
      </c>
      <c r="M50" s="139"/>
      <c r="N50" s="136">
        <f>SUM(N7:N49)</f>
        <v>950236</v>
      </c>
      <c r="O50" s="139"/>
      <c r="P50" s="136">
        <f>SUM(P7:P49)</f>
        <v>1046736</v>
      </c>
    </row>
    <row r="51" spans="2:16" ht="25.5" customHeight="1" thickBot="1">
      <c r="B51" s="101"/>
      <c r="C51" s="102" t="s">
        <v>444</v>
      </c>
      <c r="D51" s="140"/>
      <c r="E51" s="103"/>
      <c r="F51" s="141"/>
      <c r="G51" s="104"/>
      <c r="H51" s="142"/>
      <c r="J51" s="105">
        <v>0</v>
      </c>
      <c r="L51" s="105">
        <v>0</v>
      </c>
      <c r="N51" s="105">
        <v>0</v>
      </c>
      <c r="P51" s="105">
        <v>0</v>
      </c>
    </row>
    <row r="52" spans="2:16" ht="25.5" customHeight="1" thickBot="1">
      <c r="B52" s="106"/>
      <c r="C52" s="107" t="s">
        <v>428</v>
      </c>
      <c r="D52" s="143"/>
      <c r="E52" s="108"/>
      <c r="F52" s="106"/>
      <c r="G52" s="107"/>
      <c r="H52" s="144"/>
      <c r="J52" s="145">
        <f>J50+J51</f>
        <v>0</v>
      </c>
      <c r="L52" s="145">
        <f>L50+L51</f>
        <v>96500</v>
      </c>
      <c r="N52" s="145">
        <f>N50+N51</f>
        <v>950236</v>
      </c>
      <c r="P52" s="145">
        <f>P50+P51</f>
        <v>1046736</v>
      </c>
    </row>
    <row r="53" spans="2:16" ht="15" thickTop="1">
      <c r="J53"/>
      <c r="L53"/>
      <c r="N53"/>
      <c r="P53"/>
    </row>
    <row r="57" spans="2:16">
      <c r="B57" s="313" t="s">
        <v>458</v>
      </c>
      <c r="C57" s="313"/>
      <c r="D57" s="313"/>
      <c r="E57" s="313"/>
      <c r="F57" s="313"/>
      <c r="G57" s="313"/>
      <c r="H57" s="313"/>
      <c r="I57" s="313"/>
      <c r="J57" s="313"/>
      <c r="K57" s="313"/>
      <c r="L57" s="313"/>
      <c r="M57" s="313"/>
    </row>
    <row r="58" spans="2:16" ht="37.5" customHeight="1">
      <c r="B58" s="313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</row>
    <row r="59" spans="2:16" ht="73.5" customHeight="1">
      <c r="B59" s="110"/>
      <c r="C59" s="110"/>
      <c r="D59" s="110"/>
      <c r="E59" s="110"/>
      <c r="F59" s="110"/>
      <c r="G59" s="110"/>
      <c r="H59" s="313" t="s">
        <v>459</v>
      </c>
      <c r="I59" s="313"/>
      <c r="J59" s="313"/>
      <c r="K59" s="313"/>
      <c r="L59" s="313"/>
      <c r="M59" s="313"/>
      <c r="N59" s="313"/>
      <c r="O59" s="313"/>
      <c r="P59" s="313"/>
    </row>
    <row r="60" spans="2:16" ht="34.5" customHeight="1">
      <c r="B60" s="110"/>
      <c r="C60" s="110"/>
      <c r="D60" s="110"/>
      <c r="E60" s="110"/>
      <c r="F60" s="110"/>
      <c r="G60" s="110"/>
      <c r="H60" s="110"/>
      <c r="I60" s="225"/>
      <c r="J60" s="225"/>
      <c r="K60" s="226"/>
      <c r="L60" s="226"/>
      <c r="M60" s="226"/>
    </row>
    <row r="61" spans="2:16" ht="27" customHeight="1">
      <c r="B61" s="110"/>
      <c r="C61" s="110"/>
      <c r="D61" s="110"/>
      <c r="E61" s="110"/>
      <c r="F61" s="110"/>
      <c r="G61" s="110"/>
      <c r="H61" s="110"/>
      <c r="I61" s="225"/>
      <c r="J61" s="225"/>
      <c r="K61" s="226"/>
      <c r="L61" s="226"/>
      <c r="M61" s="226"/>
    </row>
    <row r="62" spans="2:16" ht="56.4">
      <c r="B62" s="110"/>
      <c r="C62" s="110"/>
      <c r="D62" s="110"/>
      <c r="E62" s="110"/>
      <c r="F62" s="110"/>
      <c r="G62" s="110"/>
      <c r="H62" s="313" t="s">
        <v>460</v>
      </c>
      <c r="I62" s="313"/>
      <c r="J62" s="313"/>
      <c r="K62" s="313"/>
      <c r="L62" s="313"/>
      <c r="M62" s="313"/>
      <c r="N62" s="313"/>
      <c r="O62" s="313"/>
      <c r="P62" s="313"/>
    </row>
    <row r="63" spans="2:16" ht="56.4">
      <c r="B63" s="110"/>
      <c r="C63" s="110"/>
      <c r="D63" s="110"/>
      <c r="E63" s="110"/>
      <c r="F63" s="110"/>
      <c r="G63" s="110"/>
      <c r="H63" s="110"/>
      <c r="I63" s="227" t="s">
        <v>461</v>
      </c>
      <c r="J63" s="227"/>
      <c r="K63" s="227"/>
      <c r="L63" s="227"/>
      <c r="M63" s="227"/>
    </row>
  </sheetData>
  <mergeCells count="10">
    <mergeCell ref="B57:M58"/>
    <mergeCell ref="H59:P59"/>
    <mergeCell ref="H62:P62"/>
    <mergeCell ref="B2:P2"/>
    <mergeCell ref="B5:D5"/>
    <mergeCell ref="F5:H5"/>
    <mergeCell ref="J5:J6"/>
    <mergeCell ref="L5:L6"/>
    <mergeCell ref="N5:N6"/>
    <mergeCell ref="P5:P6"/>
  </mergeCells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الغلاف</vt:lpstr>
      <vt:lpstr>السجلات والمستندات</vt:lpstr>
      <vt:lpstr>تقرير الإيرادات والتبرعات</vt:lpstr>
      <vt:lpstr>تقرير المصروفات</vt:lpstr>
      <vt:lpstr>الملاحظات</vt:lpstr>
      <vt:lpstr>بيانات الأصول </vt:lpstr>
      <vt:lpstr>بيانات الإلتزامات وصافي الأصول</vt:lpstr>
      <vt:lpstr>مصاريف الزكاة</vt:lpstr>
      <vt:lpstr>تقري إيرادات ومصروفات مقيدة</vt:lpstr>
      <vt:lpstr>الغلاف!Print_Area</vt:lpstr>
      <vt:lpstr>'تقري إيرادات ومصروفات مقيدة'!Print_Area</vt:lpstr>
      <vt:lpstr>'تقرير المصروفات'!Print_Area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2020-01-02T06:05:18Z</dcterms:modified>
</cp:coreProperties>
</file>